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5.xml" ContentType="application/vnd.openxmlformats-officedocument.drawing+xml"/>
  <Override PartName="/xl/tables/table12.xml" ContentType="application/vnd.openxmlformats-officedocument.spreadsheetml.table+xml"/>
  <Override PartName="/xl/drawings/drawing6.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03 Projekt\01 Pågående projekt\Officiell statistik Bild och form\07 Färdig publikation\2024\"/>
    </mc:Choice>
  </mc:AlternateContent>
  <xr:revisionPtr revIDLastSave="0" documentId="13_ncr:1_{25C82229-DFBB-4EEC-B195-7D5337993CD5}" xr6:coauthVersionLast="47" xr6:coauthVersionMax="47" xr10:uidLastSave="{00000000-0000-0000-0000-000000000000}"/>
  <bookViews>
    <workbookView xWindow="-98" yWindow="-98" windowWidth="21795" windowHeight="13875" tabRatio="860" xr2:uid="{E700C022-11A8-4AB6-B07C-86E10AD86DD4}"/>
  </bookViews>
  <sheets>
    <sheet name="Innehåll" sheetId="6" r:id="rId1"/>
    <sheet name="T1" sheetId="10" r:id="rId2"/>
    <sheet name="T2" sheetId="11" r:id="rId3"/>
    <sheet name="T3" sheetId="49" r:id="rId4"/>
    <sheet name="F1" sheetId="40" r:id="rId5"/>
    <sheet name="F2" sheetId="34" r:id="rId6"/>
    <sheet name="T4" sheetId="16" r:id="rId7"/>
    <sheet name="T5" sheetId="30" r:id="rId8"/>
    <sheet name="F3" sheetId="18" r:id="rId9"/>
    <sheet name="T6" sheetId="19" r:id="rId10"/>
    <sheet name="T7" sheetId="12" r:id="rId11"/>
    <sheet name="T8" sheetId="36" r:id="rId12"/>
    <sheet name="F4" sheetId="25" r:id="rId13"/>
    <sheet name="T9" sheetId="37" r:id="rId14"/>
    <sheet name="F5" sheetId="26" r:id="rId15"/>
    <sheet name="F6" sheetId="27" r:id="rId16"/>
    <sheet name="T10" sheetId="29" r:id="rId17"/>
    <sheet name="T11" sheetId="48" r:id="rId18"/>
    <sheet name="T12" sheetId="45" r:id="rId19"/>
    <sheet name="T13" sheetId="7"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49" l="1"/>
  <c r="D4" i="48"/>
  <c r="C25" i="30" l="1"/>
  <c r="D25" i="7"/>
  <c r="D24" i="7"/>
  <c r="D23" i="7"/>
  <c r="D22" i="7"/>
  <c r="D21" i="7"/>
  <c r="D20" i="7"/>
  <c r="G10" i="49"/>
  <c r="F10" i="49"/>
  <c r="E10" i="49"/>
  <c r="D10" i="49"/>
  <c r="C10" i="49"/>
  <c r="H33" i="34"/>
  <c r="G33" i="34"/>
  <c r="F33" i="34"/>
  <c r="E33" i="34"/>
  <c r="D33" i="34"/>
  <c r="C33" i="34"/>
  <c r="B33" i="34"/>
  <c r="B40" i="26"/>
  <c r="B35" i="26"/>
  <c r="E5" i="37"/>
  <c r="E4" i="37"/>
  <c r="D5" i="30"/>
  <c r="D6" i="30"/>
  <c r="D7" i="30"/>
  <c r="D8" i="30"/>
  <c r="D9" i="30"/>
  <c r="D10" i="30"/>
  <c r="D11" i="30"/>
  <c r="D12" i="30"/>
  <c r="D13" i="30"/>
  <c r="D14" i="30"/>
  <c r="D15" i="30"/>
  <c r="D16" i="30"/>
  <c r="D17" i="30"/>
  <c r="D18" i="30"/>
  <c r="D19" i="30"/>
  <c r="D20" i="30"/>
  <c r="D21" i="30"/>
  <c r="D22" i="30"/>
  <c r="D23" i="30"/>
  <c r="D24" i="30"/>
  <c r="D4" i="30"/>
  <c r="D25" i="30" l="1"/>
  <c r="D4" i="36"/>
</calcChain>
</file>

<file path=xl/sharedStrings.xml><?xml version="1.0" encoding="utf-8"?>
<sst xmlns="http://schemas.openxmlformats.org/spreadsheetml/2006/main" count="296" uniqueCount="149">
  <si>
    <t>Antal svar</t>
  </si>
  <si>
    <t>Totalt</t>
  </si>
  <si>
    <t>Myndigheten för kulturanalys</t>
  </si>
  <si>
    <t>Organisationsform</t>
  </si>
  <si>
    <t>Statlig myndighet</t>
  </si>
  <si>
    <t>Regional verksamhet</t>
  </si>
  <si>
    <t>Kommunal verksamhet</t>
  </si>
  <si>
    <t>Stiftelse</t>
  </si>
  <si>
    <t>Ideell förening</t>
  </si>
  <si>
    <t>Ekonomisk förening</t>
  </si>
  <si>
    <t>Företag</t>
  </si>
  <si>
    <t>Kategori</t>
  </si>
  <si>
    <t>Konsthall</t>
  </si>
  <si>
    <t>Konstmuseum</t>
  </si>
  <si>
    <t>Galleri</t>
  </si>
  <si>
    <t>Annat museum med bild- och formutställningar</t>
  </si>
  <si>
    <t>Annat</t>
  </si>
  <si>
    <t>Procent</t>
  </si>
  <si>
    <t>10 årsarbetskrafter eller mer</t>
  </si>
  <si>
    <t>1-9 årsarbetskrafter</t>
  </si>
  <si>
    <t>Mindre än 1 årsarbetskraft</t>
  </si>
  <si>
    <t>Besök totalt</t>
  </si>
  <si>
    <t>Kommentar: När det totala antalet besök redovisas används antal anläggningsbesök för att uppskatta verksamheternas totala besöksvolym. Om antal anläggningsbesök inte rapporterats används verksamhetsbesök.</t>
  </si>
  <si>
    <t>Permanenta utställningar</t>
  </si>
  <si>
    <t>Tillfälliga utställningar</t>
  </si>
  <si>
    <t>Vandringsutställningar</t>
  </si>
  <si>
    <t>Totalt antal utställningar</t>
  </si>
  <si>
    <t>Antal svarande</t>
  </si>
  <si>
    <t>Antal</t>
  </si>
  <si>
    <t>Intäktsslag</t>
  </si>
  <si>
    <t>Statliga bidrag</t>
  </si>
  <si>
    <t>Regionala bidrag</t>
  </si>
  <si>
    <t>Kommunala bidrag</t>
  </si>
  <si>
    <t>Bidrag från EU</t>
  </si>
  <si>
    <t>Övriga bidrag</t>
  </si>
  <si>
    <t>Verksamhetsintäkter</t>
  </si>
  <si>
    <t>Sponsring och donationer</t>
  </si>
  <si>
    <t>Övriga intäkter</t>
  </si>
  <si>
    <t>Summa offentlig finansiering</t>
  </si>
  <si>
    <t>Summa annan finansiering</t>
  </si>
  <si>
    <t>Län</t>
  </si>
  <si>
    <t>Blekinge län</t>
  </si>
  <si>
    <t>Dalarnas län</t>
  </si>
  <si>
    <t>Gotlands län</t>
  </si>
  <si>
    <t>Gävleborgs län</t>
  </si>
  <si>
    <t>Hallands län</t>
  </si>
  <si>
    <t>Jämtlands län</t>
  </si>
  <si>
    <t>Jönköpings län</t>
  </si>
  <si>
    <t>Kalmar län</t>
  </si>
  <si>
    <t>Kronobergs län</t>
  </si>
  <si>
    <t>Norrbottens län</t>
  </si>
  <si>
    <t>Skåne län</t>
  </si>
  <si>
    <t>Stockholms län</t>
  </si>
  <si>
    <t>Södermanlands län</t>
  </si>
  <si>
    <t>Uppsala län</t>
  </si>
  <si>
    <t>Värmlands län</t>
  </si>
  <si>
    <t>Västerbottens län</t>
  </si>
  <si>
    <t>Västernorrlands län</t>
  </si>
  <si>
    <t>Västmanlands län</t>
  </si>
  <si>
    <t>Västra Götalands län</t>
  </si>
  <si>
    <t>Örebro län</t>
  </si>
  <si>
    <t>Östergötlands län</t>
  </si>
  <si>
    <t>Tillfrågade 2023</t>
  </si>
  <si>
    <t>Svarande 2023</t>
  </si>
  <si>
    <t>Samtida konst</t>
  </si>
  <si>
    <t>Form och design</t>
  </si>
  <si>
    <t>Arkitektur</t>
  </si>
  <si>
    <t>Konsthantverk</t>
  </si>
  <si>
    <t>Intäkter</t>
  </si>
  <si>
    <t>Kostnader</t>
  </si>
  <si>
    <t>Tabeller och figurer i denna bilaga</t>
  </si>
  <si>
    <t>Tillfrågade</t>
  </si>
  <si>
    <t>Svarande</t>
  </si>
  <si>
    <t>Andel svarande</t>
  </si>
  <si>
    <t>.</t>
  </si>
  <si>
    <t>Ingen uppgift</t>
  </si>
  <si>
    <t>Tabell 1. Verksamheter som fått enkäten och besvarat den per organisationsform 2024, antal och procent</t>
  </si>
  <si>
    <t>Förändring</t>
  </si>
  <si>
    <t>Besök</t>
  </si>
  <si>
    <t>Bild och form 2024</t>
  </si>
  <si>
    <t>Tabellbilaga till rapporten Bild och form 2024</t>
  </si>
  <si>
    <t>Annan inriktning</t>
  </si>
  <si>
    <t>Antal utställningar</t>
  </si>
  <si>
    <t>Invånare</t>
  </si>
  <si>
    <t>Totala intäkter</t>
  </si>
  <si>
    <t>Totala kostnader</t>
  </si>
  <si>
    <t>Förändring procent</t>
  </si>
  <si>
    <t>Förändring kronor</t>
  </si>
  <si>
    <t>Kommentar: Figuren baseras på svar från 25 verksamheter med 10 årsarbetskrafter eller mer.</t>
  </si>
  <si>
    <t>Andel svarande 2023</t>
  </si>
  <si>
    <t>Tillfrågade 2024</t>
  </si>
  <si>
    <t>Svarande 2024</t>
  </si>
  <si>
    <t>Andel svarande 2024</t>
  </si>
  <si>
    <t>Figur 1. Verksamheternas geografiska placering</t>
  </si>
  <si>
    <t>Kommentar: När det totala antalet besök redovisas används antal anläggningsbesök för att uppskatta verksamheternas totala besöksvolym. Om antal anläggningsbesök inte rapporterats används verksamhetsbesök. Se bilaga för mer information.</t>
  </si>
  <si>
    <t>2023</t>
  </si>
  <si>
    <t>2024</t>
  </si>
  <si>
    <t xml:space="preserve"> </t>
  </si>
  <si>
    <t>Tabell 4. Bild- och formutställningar efter kategori och typ av utställning 2024, antal</t>
  </si>
  <si>
    <t>Antal utställningar per 1 000 invånare</t>
  </si>
  <si>
    <t>Tabell 5. Bild- och formutställningar per län 2024, antal</t>
  </si>
  <si>
    <t>Statlig myndighet (7)</t>
  </si>
  <si>
    <t>Regional verksamhet (1)</t>
  </si>
  <si>
    <t>Kommunal verksamhet (48)</t>
  </si>
  <si>
    <t>Stiftelse (22)</t>
  </si>
  <si>
    <t>Ideell förening (85)</t>
  </si>
  <si>
    <t>Företag (45)</t>
  </si>
  <si>
    <t>Samtliga verksamheter (224)</t>
  </si>
  <si>
    <t>Intäkter och kostnader efter organisationsform 2024, miljoner kronor</t>
  </si>
  <si>
    <t>Kommentar: I tabellen baseras på 129 verksamheter som angett intäkter och kostnader för både 2023 och 2024.</t>
  </si>
  <si>
    <t>Tabell 6. Användande av MU-avtalet per organisationsform 2024, antal och procent</t>
  </si>
  <si>
    <t>Tabell 7. Besök per kategori 2024, antal</t>
  </si>
  <si>
    <t>Tabell 8. Besök 2023-2024, antal och förändring i procent</t>
  </si>
  <si>
    <t>Figur 4. Intäkter och kostnader efter organisationsform 2024, miljoner kronor</t>
  </si>
  <si>
    <t>Figur 5. Intäkter per intäktsslag för större verksamheter 2024, andel i procent</t>
  </si>
  <si>
    <t>Figur 6. Kostnader per kostnadsslag för större verksamheter 2024, andel i procent</t>
  </si>
  <si>
    <t>Tabell 9. Intäkter och kostnader 2023-2024, miljoner kronor och förändring i procent</t>
  </si>
  <si>
    <t>Ideellt, antal</t>
  </si>
  <si>
    <t>Tabell 12. Ideella årsarbetskrafter efter organisationsform 2024, antal</t>
  </si>
  <si>
    <t>Tabell 10. Avlönade årsarbetskrafter efter organisationsform 2024, antal och andel i procent</t>
  </si>
  <si>
    <t>Verksamheten äger lokalerna</t>
  </si>
  <si>
    <t>Verksamheten hyr lokalerna av stat/region/kommun</t>
  </si>
  <si>
    <t>Tabell 13. Tillfrågade och svarande verksamheter per kategori 2022–2024, antal och procent</t>
  </si>
  <si>
    <t>Tabell 1. Utställningsverksamheter efter organisationsform och kategori 2024, antal</t>
  </si>
  <si>
    <t>Tabell 2. Utställningsverksamheter efter storlek och kategori 2024, antal</t>
  </si>
  <si>
    <t>Tabell 3. Verksamheternas förfoganderätt efter kategori 2024, antal</t>
  </si>
  <si>
    <t>Figur 2. Huvudsaklig inriktning på utställningarna 2024, andel i procent</t>
  </si>
  <si>
    <t>Kommentar: Av de 387 verksamheterna är 107 verksamheter som i huvudsak inte bedriver bild- och formverksamhet. De finns främst inom kategorin Annat museum med bild- och formutställningar.</t>
  </si>
  <si>
    <t>Kommentar: Av de 367 verksamheterna är 99 verksamheter som i huvudsak inte bedriver bild- och formverksamhet. De finns främst inom kategorin Annat museum med bild- och formutställningar.</t>
  </si>
  <si>
    <t>Figur 3. Bild- och formutställningar per kommun 2024, antal</t>
  </si>
  <si>
    <t>Kommentar: Av de 379 verksamheterna är 102 verksamheter som i huvudsak inte bedriver bild- och formverksamhet. De finns främst inom kategorin Annat museum med bild- och formutställningar.</t>
  </si>
  <si>
    <t>Årsarbetskrafter</t>
  </si>
  <si>
    <t>Kommentar: I tabellen ingår verksamheter som angett årsarbetskrafter för både 2023 och 2024.</t>
  </si>
  <si>
    <t>Tabell 11. Avlönade årsarbetskrafter 2023-2024, antal och förändring i procent</t>
  </si>
  <si>
    <t>Kommentar: I figuren ingår verksamheter som har svarat på frågor om verksamhetens geografiska placering och huvudman, 297 verksamheter. Offentlig huvudman är stat, region, kommun eller annan huvudman, där stat, kommun eller region har utsett mer än hälften av ledamöterna i styrelsen eller motsvarande ledningsorgan. Annan huvudman är privatperson, att huvudman saknas (förekommer i ideella föreningar) eller annat.</t>
  </si>
  <si>
    <t>Stat/region/kommun äger lokalerna och verksamheten lånar dem</t>
  </si>
  <si>
    <t>*Inklusive civilsamhället.</t>
  </si>
  <si>
    <t>Verksamheten hyr lokalerna av privat aktör*</t>
  </si>
  <si>
    <t>Ekonomisk förening (17)</t>
  </si>
  <si>
    <t>Konsthistorisk inriktning</t>
  </si>
  <si>
    <t>Huvudsaklig inriktning på utställningarna efter kategori 2024, antal</t>
  </si>
  <si>
    <t>Kommentar: Av de 367 verksamheterna är 97 verksamheter som i huvudsak inte bedriver bild- och formverksamhet. De finns främst inom kategorin Annat museum med bild- och formutställningar. Befolkningsstatistik är hämtat från Statistiska centralbyrån (SCB).</t>
  </si>
  <si>
    <t>Kommentar: Av de 367 verksamheterna är 97 verksamheter som i huvudsak inte bedriver bild- och formverksamhet. De finns främst inom kategorin Annat museum med bild- och formutställningar.</t>
  </si>
  <si>
    <t>Kommentar: Figuren baseras på svar från 225 verksamheter som angett uppgifter om både intäkter och kostnader. Intäkter och kostnader för en del kommunala verksamheter täcker inte in allt som Kulturanalys vill mäta, till exempel ingår i många fall endast belopp kopplade till själva utställnings­produktionen och inte belopp kopplade till lokaler och personal.</t>
  </si>
  <si>
    <t>Kommentar: Figuren baseras på svar från 25 verksamheter med 10 årsarbetskrafter eller fler. Verksamhetsintäkter består av intäkter från biljetter, entréavgifter, programverksamhet, visningar, sålda föreställningar och konserter, försäljning i tex butik eller restaurang och uppdragsverksamhet. Övriga bidrag består av EU-bidrag och bidrag från Arbetsförmedlingen. Intäkter och kostnader för en del kommunala verksamheter täcker inte in allt som Kulturanalys vill mäta, till exempel ingår i många fall endast belopp kopplade till själva utställningsproduktionen och inte belopp kopplade till lokaler och personal.</t>
  </si>
  <si>
    <t>Personal</t>
  </si>
  <si>
    <t>Lokal</t>
  </si>
  <si>
    <t>Andra verksamhetskostnader</t>
  </si>
  <si>
    <t>Avskrivningar och finansiella kostnader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</si>
</sst>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1" x14ac:knownFonts="1">
    <font>
      <sz val="8"/>
      <color theme="1"/>
      <name val="Arial"/>
      <family val="2"/>
    </font>
    <font>
      <sz val="11"/>
      <color theme="1"/>
      <name val="Arial"/>
      <family val="2"/>
      <scheme val="minor"/>
    </font>
    <font>
      <sz val="10"/>
      <color theme="1"/>
      <name val="Arial"/>
      <family val="2"/>
      <scheme val="minor"/>
    </font>
    <font>
      <b/>
      <sz val="15"/>
      <color theme="3"/>
      <name val="Arial"/>
      <family val="2"/>
      <scheme val="minor"/>
    </font>
    <font>
      <b/>
      <sz val="8"/>
      <color theme="1"/>
      <name val="Arial"/>
      <family val="2"/>
    </font>
    <font>
      <sz val="8"/>
      <color theme="1"/>
      <name val="Arial"/>
      <family val="2"/>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b/>
      <sz val="13"/>
      <name val="Arial"/>
      <family val="2"/>
      <scheme val="minor"/>
    </font>
    <font>
      <b/>
      <sz val="9"/>
      <color theme="1"/>
      <name val="Arial"/>
      <family val="2"/>
    </font>
    <font>
      <sz val="9"/>
      <color theme="1"/>
      <name val="Arial"/>
      <family val="2"/>
    </font>
    <font>
      <b/>
      <sz val="9"/>
      <name val="Arial"/>
      <family val="2"/>
    </font>
    <font>
      <sz val="9"/>
      <name val="Arial"/>
      <family val="2"/>
    </font>
    <font>
      <sz val="9"/>
      <color theme="1"/>
      <name val="Times New Roman"/>
      <family val="1"/>
    </font>
    <font>
      <sz val="18"/>
      <color theme="1"/>
      <name val="Arial"/>
      <family val="2"/>
    </font>
    <font>
      <sz val="14"/>
      <color theme="1"/>
      <name val="Arial"/>
      <family val="2"/>
    </font>
    <font>
      <b/>
      <sz val="10"/>
      <color theme="1"/>
      <name val="Arial"/>
      <family val="2"/>
      <scheme val="major"/>
    </font>
    <font>
      <b/>
      <sz val="9"/>
      <name val="Arial"/>
      <family val="2"/>
      <scheme val="major"/>
    </font>
    <font>
      <sz val="8"/>
      <color rgb="FFFF0000"/>
      <name val="Arial"/>
      <family val="2"/>
    </font>
    <font>
      <sz val="9"/>
      <color rgb="FFFF0000"/>
      <name val="Arial"/>
      <family val="2"/>
    </font>
    <font>
      <sz val="8"/>
      <name val="Arial"/>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bottom style="thick">
        <color auto="1"/>
      </bottom>
      <diagonal/>
    </border>
    <border>
      <left/>
      <right/>
      <top/>
      <bottom style="medium">
        <color auto="1"/>
      </bottom>
      <diagonal/>
    </border>
    <border>
      <left/>
      <right/>
      <top style="thin">
        <color auto="1"/>
      </top>
      <bottom/>
      <diagonal/>
    </border>
  </borders>
  <cellStyleXfs count="25">
    <xf numFmtId="0" fontId="0" fillId="0" borderId="0" applyBorder="0">
      <alignment wrapText="1"/>
    </xf>
    <xf numFmtId="0" fontId="3" fillId="0" borderId="8" applyNumberFormat="0" applyFill="0" applyAlignment="0" applyProtection="0"/>
    <xf numFmtId="0" fontId="18" fillId="0" borderId="9" applyNumberFormat="0" applyFill="0" applyAlignment="0" applyProtection="0"/>
    <xf numFmtId="49" fontId="21" fillId="0" borderId="0" applyBorder="0">
      <alignment vertical="top"/>
    </xf>
    <xf numFmtId="49" fontId="22" fillId="0" borderId="0" applyFill="0">
      <alignment vertical="top"/>
    </xf>
    <xf numFmtId="0" fontId="5" fillId="0" borderId="0" applyBorder="0">
      <alignment horizontal="left" vertical="center" wrapText="1"/>
    </xf>
    <xf numFmtId="0" fontId="6" fillId="0" borderId="9" applyNumberFormat="0" applyFill="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1" applyNumberFormat="0" applyAlignment="0" applyProtection="0"/>
    <xf numFmtId="0" fontId="11" fillId="6" borderId="2" applyNumberFormat="0" applyAlignment="0" applyProtection="0"/>
    <xf numFmtId="0" fontId="12" fillId="6" borderId="1" applyNumberFormat="0" applyAlignment="0" applyProtection="0"/>
    <xf numFmtId="0" fontId="13" fillId="0" borderId="3" applyNumberFormat="0" applyFill="0" applyAlignment="0" applyProtection="0"/>
    <xf numFmtId="0" fontId="14" fillId="7" borderId="4" applyNumberFormat="0" applyAlignment="0" applyProtection="0"/>
    <xf numFmtId="0" fontId="15" fillId="0" borderId="0" applyNumberFormat="0" applyFill="0" applyBorder="0" applyAlignment="0" applyProtection="0"/>
    <xf numFmtId="0" fontId="2" fillId="8" borderId="5" applyNumberFormat="0" applyFont="0" applyAlignment="0" applyProtection="0"/>
    <xf numFmtId="0" fontId="16" fillId="0" borderId="0" applyNumberFormat="0" applyFill="0" applyBorder="0" applyAlignment="0" applyProtection="0"/>
    <xf numFmtId="0" fontId="17" fillId="0" borderId="6" applyNumberFormat="0" applyFill="0" applyAlignment="0" applyProtection="0"/>
    <xf numFmtId="3" fontId="4" fillId="9" borderId="7">
      <alignment horizontal="right" wrapText="1"/>
      <protection locked="0"/>
    </xf>
    <xf numFmtId="0" fontId="19" fillId="0" borderId="0" applyNumberFormat="0" applyProtection="0">
      <alignment wrapText="1"/>
    </xf>
    <xf numFmtId="0" fontId="20" fillId="0" borderId="0">
      <alignment wrapText="1"/>
    </xf>
    <xf numFmtId="0" fontId="23" fillId="0" borderId="0">
      <alignment wrapText="1"/>
    </xf>
    <xf numFmtId="49" fontId="27" fillId="0" borderId="0">
      <alignment vertical="top"/>
    </xf>
    <xf numFmtId="0" fontId="1" fillId="0" borderId="0"/>
  </cellStyleXfs>
  <cellXfs count="38">
    <xf numFmtId="0" fontId="0" fillId="0" borderId="0" xfId="0">
      <alignment wrapText="1"/>
    </xf>
    <xf numFmtId="49" fontId="21" fillId="0" borderId="0" xfId="3">
      <alignment vertical="top"/>
    </xf>
    <xf numFmtId="3" fontId="4" fillId="9" borderId="7" xfId="19">
      <alignment horizontal="right" wrapText="1"/>
      <protection locked="0"/>
    </xf>
    <xf numFmtId="0" fontId="23" fillId="0" borderId="0" xfId="22" applyAlignment="1"/>
    <xf numFmtId="0" fontId="24" fillId="0" borderId="0" xfId="0" applyFont="1" applyAlignment="1"/>
    <xf numFmtId="0" fontId="25" fillId="0" borderId="0" xfId="0" applyFont="1" applyAlignment="1"/>
    <xf numFmtId="0" fontId="0" fillId="0" borderId="0" xfId="0" applyAlignment="1"/>
    <xf numFmtId="3" fontId="0" fillId="0" borderId="0" xfId="0" applyNumberFormat="1">
      <alignment wrapText="1"/>
    </xf>
    <xf numFmtId="1" fontId="0" fillId="0" borderId="0" xfId="0" applyNumberFormat="1">
      <alignment wrapText="1"/>
    </xf>
    <xf numFmtId="0" fontId="0" fillId="0" borderId="0" xfId="0" applyAlignment="1">
      <alignment vertical="top" wrapText="1"/>
    </xf>
    <xf numFmtId="0" fontId="28" fillId="0" borderId="0" xfId="0" applyFont="1" applyAlignment="1"/>
    <xf numFmtId="3" fontId="0" fillId="0" borderId="0" xfId="0" applyNumberFormat="1" applyAlignment="1"/>
    <xf numFmtId="0" fontId="29" fillId="0" borderId="0" xfId="0" applyFont="1" applyAlignment="1"/>
    <xf numFmtId="2" fontId="0" fillId="0" borderId="0" xfId="0" applyNumberFormat="1">
      <alignment wrapText="1"/>
    </xf>
    <xf numFmtId="4" fontId="0" fillId="0" borderId="0" xfId="0" applyNumberFormat="1" applyAlignment="1"/>
    <xf numFmtId="4" fontId="4" fillId="9" borderId="7" xfId="19" applyNumberFormat="1">
      <alignment horizontal="right" wrapText="1"/>
      <protection locked="0"/>
    </xf>
    <xf numFmtId="49" fontId="22" fillId="0" borderId="0" xfId="3" applyFont="1">
      <alignment vertical="top"/>
    </xf>
    <xf numFmtId="0" fontId="26" fillId="0" borderId="0" xfId="0" applyFont="1" applyAlignment="1"/>
    <xf numFmtId="0" fontId="0" fillId="0" borderId="0" xfId="0" applyAlignment="1">
      <alignment horizontal="right"/>
    </xf>
    <xf numFmtId="0" fontId="0" fillId="0" borderId="0" xfId="0" applyAlignment="1">
      <alignment horizontal="right" wrapText="1"/>
    </xf>
    <xf numFmtId="0" fontId="0" fillId="0" borderId="0" xfId="0" applyAlignment="1">
      <alignment horizontal="left"/>
    </xf>
    <xf numFmtId="0" fontId="0" fillId="0" borderId="0" xfId="0" applyAlignment="1">
      <alignment horizontal="left" wrapText="1"/>
    </xf>
    <xf numFmtId="0" fontId="4" fillId="0" borderId="0" xfId="0" applyFont="1">
      <alignment wrapText="1"/>
    </xf>
    <xf numFmtId="0" fontId="4" fillId="0" borderId="0" xfId="0" applyFont="1" applyAlignment="1">
      <alignment horizontal="right" wrapText="1"/>
    </xf>
    <xf numFmtId="0" fontId="28" fillId="0" borderId="0" xfId="0" applyFont="1">
      <alignment wrapText="1"/>
    </xf>
    <xf numFmtId="0" fontId="22" fillId="0" borderId="0" xfId="0" applyFont="1" applyAlignment="1"/>
    <xf numFmtId="0" fontId="23" fillId="0" borderId="0" xfId="22" quotePrefix="1">
      <alignment wrapText="1"/>
    </xf>
    <xf numFmtId="49" fontId="19" fillId="0" borderId="0" xfId="20" applyNumberFormat="1">
      <alignment wrapText="1"/>
    </xf>
    <xf numFmtId="0" fontId="19" fillId="0" borderId="0" xfId="20">
      <alignment wrapText="1"/>
    </xf>
    <xf numFmtId="3" fontId="4" fillId="9" borderId="10" xfId="19" applyBorder="1" applyAlignment="1">
      <protection locked="0"/>
    </xf>
    <xf numFmtId="3" fontId="4" fillId="9" borderId="10" xfId="19" applyBorder="1" applyAlignment="1">
      <alignment wrapText="1"/>
      <protection locked="0"/>
    </xf>
    <xf numFmtId="1" fontId="0" fillId="0" borderId="0" xfId="0" applyNumberFormat="1" applyAlignment="1">
      <alignment horizontal="right"/>
    </xf>
    <xf numFmtId="164" fontId="0" fillId="0" borderId="0" xfId="0" applyNumberFormat="1" applyAlignment="1"/>
    <xf numFmtId="0" fontId="0" fillId="0" borderId="0" xfId="0" applyAlignment="1">
      <alignment horizontal="right" vertical="top" wrapText="1"/>
    </xf>
    <xf numFmtId="0" fontId="20" fillId="0" borderId="0" xfId="0" applyFont="1" applyAlignment="1"/>
    <xf numFmtId="3" fontId="4" fillId="9" borderId="7" xfId="19" applyAlignment="1">
      <alignment horizontal="left" wrapText="1"/>
      <protection locked="0"/>
    </xf>
    <xf numFmtId="3" fontId="4" fillId="9" borderId="10" xfId="19" applyBorder="1" applyAlignment="1">
      <alignment horizontal="left"/>
      <protection locked="0"/>
    </xf>
    <xf numFmtId="3" fontId="4" fillId="9" borderId="7" xfId="19" applyAlignment="1">
      <alignment horizontal="left"/>
      <protection locked="0"/>
    </xf>
  </cellXfs>
  <cellStyles count="25">
    <cellStyle name="Anteckning" xfId="16" builtinId="10" hidden="1"/>
    <cellStyle name="Beräkning" xfId="12" builtinId="22" hidden="1"/>
    <cellStyle name="Bra" xfId="7" builtinId="26" hidden="1"/>
    <cellStyle name="Dålig" xfId="8" builtinId="27" hidden="1"/>
    <cellStyle name="Förklarande text" xfId="17" builtinId="53" hidden="1"/>
    <cellStyle name="Indata" xfId="10" builtinId="20" hidden="1"/>
    <cellStyle name="Innehållsrubrik" xfId="20" xr:uid="{DA2553C1-ADCE-4241-ABCA-4FAC1DB9EE03}"/>
    <cellStyle name="Innehållstext" xfId="21" xr:uid="{B2C5B4EA-8F6F-4670-B4AA-5319574AA72F}"/>
    <cellStyle name="Kontrollcell" xfId="14" builtinId="23" hidden="1"/>
    <cellStyle name="Källa" xfId="22" xr:uid="{1D16B3C4-EC99-4EF5-9D62-AB0C196923D6}"/>
    <cellStyle name="Länkad cell" xfId="13" builtinId="24" hidden="1"/>
    <cellStyle name="Neutral" xfId="9" builtinId="28" hidden="1"/>
    <cellStyle name="Normal" xfId="0" builtinId="0" customBuiltin="1"/>
    <cellStyle name="Normal 2" xfId="24" xr:uid="{7E38DE27-5E8B-434E-8D2D-FAD900FCC093}"/>
    <cellStyle name="Rubrik 1" xfId="1" builtinId="16" customBuiltin="1"/>
    <cellStyle name="Rubrik 2" xfId="2" builtinId="17" customBuiltin="1"/>
    <cellStyle name="Rubrik 3" xfId="6" builtinId="18" customBuiltin="1"/>
    <cellStyle name="Summa" xfId="18" builtinId="25" hidden="1"/>
    <cellStyle name="Summarad" xfId="19" xr:uid="{587B6513-F28E-4068-9714-D32048B8A3E8}"/>
    <cellStyle name="Tabellrubrik" xfId="3" xr:uid="{D761312B-E6A1-402E-AAD5-9481927A5129}"/>
    <cellStyle name="Tabellrubrik 2" xfId="23" xr:uid="{5AA5FC67-0EE4-4F15-880B-CC5410C2396C}"/>
    <cellStyle name="Tabellrubrik engelska" xfId="4" xr:uid="{6D778913-260F-425F-B93A-64DFEC78E187}"/>
    <cellStyle name="Tabelltext" xfId="5" xr:uid="{B655E2D5-DD52-41A0-83F6-AF7AFAB8FAD2}"/>
    <cellStyle name="Utdata" xfId="11" builtinId="21" hidden="1"/>
    <cellStyle name="Varningstext" xfId="15" builtinId="11" hidden="1"/>
  </cellStyles>
  <dxfs count="113">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general" vertical="bottom" textRotation="0" wrapText="0" indent="0" justifyLastLine="0" shrinkToFit="0" readingOrder="0"/>
    </dxf>
    <dxf>
      <alignment horizontal="right" vertical="bottom" textRotation="0" wrapText="0" indent="0" justifyLastLine="0" shrinkToFit="0" readingOrder="0"/>
    </dxf>
    <dxf>
      <alignment horizontal="right"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164" formatCode="0.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3" formatCode="#,##0"/>
    </dxf>
    <dxf>
      <numFmt numFmtId="3" formatCode="#,##0"/>
    </dxf>
    <dxf>
      <numFmt numFmtId="3" formatCode="#,##0"/>
    </dxf>
    <dxf>
      <numFmt numFmtId="3" formatCode="#,##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dxf>
    <dxf>
      <alignment horizontal="general" vertical="bottom" textRotation="0" wrapText="0" indent="0" justifyLastLine="0" shrinkToFit="0" readingOrder="0"/>
    </dxf>
    <dxf>
      <numFmt numFmtId="4" formatCode="#,##0.00"/>
      <alignment horizontal="general" vertical="bottom" textRotation="0" wrapText="0" indent="0" justifyLastLine="0" shrinkToFit="0" readingOrder="0"/>
    </dxf>
    <dxf>
      <numFmt numFmtId="3" formatCode="#,##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top" textRotation="0" wrapText="1"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top" textRotation="0" wrapText="1" indent="0" justifyLastLine="0" shrinkToFit="0" readingOrder="0"/>
    </dxf>
    <dxf>
      <fill>
        <patternFill>
          <bgColor rgb="FFE8E8E8"/>
        </patternFill>
      </fill>
    </dxf>
    <dxf>
      <fill>
        <patternFill>
          <bgColor rgb="FFE8E8E8"/>
        </patternFill>
      </fill>
    </dxf>
    <dxf>
      <border>
        <left style="thin">
          <color auto="1"/>
        </left>
      </border>
    </dxf>
    <dxf>
      <font>
        <b/>
        <i val="0"/>
      </font>
      <border>
        <top style="thin">
          <color auto="1"/>
        </top>
        <bottom style="thin">
          <color auto="1"/>
        </bottom>
      </border>
    </dxf>
    <dxf>
      <font>
        <b/>
        <i val="0"/>
      </font>
      <border>
        <top style="thin">
          <color auto="1"/>
        </top>
        <bottom style="thin">
          <color auto="1"/>
        </bottom>
      </border>
    </dxf>
    <dxf>
      <border>
        <top style="thin">
          <color auto="1"/>
        </top>
        <bottom style="thin">
          <color auto="1"/>
        </bottom>
      </border>
    </dxf>
  </dxfs>
  <tableStyles count="1" defaultTableStyle="Kulturanalys tabellformat" defaultPivotStyle="PivotStyleLight16">
    <tableStyle name="Kulturanalys tabellformat" pivot="0" count="6" xr9:uid="{F2D4BC46-C642-47B9-AD12-513B4E69E356}">
      <tableStyleElement type="wholeTable" dxfId="112"/>
      <tableStyleElement type="headerRow" dxfId="111"/>
      <tableStyleElement type="totalRow" dxfId="110"/>
      <tableStyleElement type="lastColumn" dxfId="109"/>
      <tableStyleElement type="firstRowStripe" dxfId="108"/>
      <tableStyleElement type="firstColumnStripe" dxfId="107"/>
    </tableStyle>
  </tableStyles>
  <colors>
    <mruColors>
      <color rgb="FFE8E8E8"/>
      <color rgb="FFCDE4E5"/>
      <color rgb="FFC6E0DE"/>
      <color rgb="FFC3E3E1"/>
      <color rgb="FFC6DCD9"/>
      <color rgb="FFD1E7E5"/>
      <color rgb="FFC3DB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207645</xdr:colOff>
      <xdr:row>47</xdr:row>
      <xdr:rowOff>57150</xdr:rowOff>
    </xdr:to>
    <xdr:pic>
      <xdr:nvPicPr>
        <xdr:cNvPr id="2" name="Bildobjekt 1" descr="En bild som visar karta, kartbok, text&#10;&#10;AI-genererat innehåll kan vara felaktigt.">
          <a:extLst>
            <a:ext uri="{FF2B5EF4-FFF2-40B4-BE49-F238E27FC236}">
              <a16:creationId xmlns:a16="http://schemas.microsoft.com/office/drawing/2014/main" id="{6036D36F-5B2A-BF86-1AD1-6EAEFDB685AA}"/>
            </a:ext>
          </a:extLst>
        </xdr:cNvPr>
        <xdr:cNvPicPr>
          <a:picLocks noChangeAspect="1"/>
        </xdr:cNvPicPr>
      </xdr:nvPicPr>
      <xdr:blipFill>
        <a:blip xmlns:r="http://schemas.openxmlformats.org/officeDocument/2006/relationships" r:embed="rId1"/>
        <a:stretch>
          <a:fillRect/>
        </a:stretch>
      </xdr:blipFill>
      <xdr:spPr>
        <a:xfrm>
          <a:off x="0" y="152400"/>
          <a:ext cx="3408045" cy="6629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19050</xdr:rowOff>
    </xdr:from>
    <xdr:to>
      <xdr:col>3</xdr:col>
      <xdr:colOff>457596</xdr:colOff>
      <xdr:row>20</xdr:row>
      <xdr:rowOff>47863</xdr:rowOff>
    </xdr:to>
    <xdr:pic>
      <xdr:nvPicPr>
        <xdr:cNvPr id="3" name="Bildobjekt 2">
          <a:extLst>
            <a:ext uri="{FF2B5EF4-FFF2-40B4-BE49-F238E27FC236}">
              <a16:creationId xmlns:a16="http://schemas.microsoft.com/office/drawing/2014/main" id="{8AEF6E41-496B-EE18-97CB-30570F2B0141}"/>
            </a:ext>
          </a:extLst>
        </xdr:cNvPr>
        <xdr:cNvPicPr>
          <a:picLocks noChangeAspect="1"/>
        </xdr:cNvPicPr>
      </xdr:nvPicPr>
      <xdr:blipFill>
        <a:blip xmlns:r="http://schemas.openxmlformats.org/officeDocument/2006/relationships" r:embed="rId1"/>
        <a:stretch>
          <a:fillRect/>
        </a:stretch>
      </xdr:blipFill>
      <xdr:spPr>
        <a:xfrm>
          <a:off x="47625" y="171450"/>
          <a:ext cx="4572396" cy="2743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134309</xdr:colOff>
      <xdr:row>49</xdr:row>
      <xdr:rowOff>85725</xdr:rowOff>
    </xdr:to>
    <xdr:pic>
      <xdr:nvPicPr>
        <xdr:cNvPr id="2" name="Bildobjekt 1" descr="En bild som visar text, diagram, karta&#10;&#10;AI-genererat innehåll kan vara felaktigt.">
          <a:extLst>
            <a:ext uri="{FF2B5EF4-FFF2-40B4-BE49-F238E27FC236}">
              <a16:creationId xmlns:a16="http://schemas.microsoft.com/office/drawing/2014/main" id="{A97122A7-1BE4-8209-0188-D2B305215FDB}"/>
            </a:ext>
          </a:extLst>
        </xdr:cNvPr>
        <xdr:cNvPicPr>
          <a:picLocks noChangeAspect="1"/>
        </xdr:cNvPicPr>
      </xdr:nvPicPr>
      <xdr:blipFill>
        <a:blip xmlns:r="http://schemas.openxmlformats.org/officeDocument/2006/relationships" r:embed="rId1"/>
        <a:stretch>
          <a:fillRect/>
        </a:stretch>
      </xdr:blipFill>
      <xdr:spPr>
        <a:xfrm>
          <a:off x="0" y="152400"/>
          <a:ext cx="4934909" cy="6953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240869</xdr:colOff>
      <xdr:row>20</xdr:row>
      <xdr:rowOff>28813</xdr:rowOff>
    </xdr:to>
    <xdr:pic>
      <xdr:nvPicPr>
        <xdr:cNvPr id="3" name="Bildobjekt 2">
          <a:extLst>
            <a:ext uri="{FF2B5EF4-FFF2-40B4-BE49-F238E27FC236}">
              <a16:creationId xmlns:a16="http://schemas.microsoft.com/office/drawing/2014/main" id="{20C565E4-6569-6F39-2B15-73E67C122E65}"/>
            </a:ext>
          </a:extLst>
        </xdr:cNvPr>
        <xdr:cNvPicPr>
          <a:picLocks noChangeAspect="1"/>
        </xdr:cNvPicPr>
      </xdr:nvPicPr>
      <xdr:blipFill>
        <a:blip xmlns:r="http://schemas.openxmlformats.org/officeDocument/2006/relationships" r:embed="rId1"/>
        <a:stretch>
          <a:fillRect/>
        </a:stretch>
      </xdr:blipFill>
      <xdr:spPr>
        <a:xfrm>
          <a:off x="0" y="152400"/>
          <a:ext cx="5279594" cy="27434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123825</xdr:rowOff>
    </xdr:from>
    <xdr:to>
      <xdr:col>6</xdr:col>
      <xdr:colOff>440094</xdr:colOff>
      <xdr:row>23</xdr:row>
      <xdr:rowOff>83708</xdr:rowOff>
    </xdr:to>
    <xdr:pic>
      <xdr:nvPicPr>
        <xdr:cNvPr id="5" name="Bildobjekt 4">
          <a:extLst>
            <a:ext uri="{FF2B5EF4-FFF2-40B4-BE49-F238E27FC236}">
              <a16:creationId xmlns:a16="http://schemas.microsoft.com/office/drawing/2014/main" id="{11CFC8BA-37DE-5549-132E-6868BAF3B716}"/>
            </a:ext>
          </a:extLst>
        </xdr:cNvPr>
        <xdr:cNvPicPr>
          <a:picLocks noChangeAspect="1"/>
        </xdr:cNvPicPr>
      </xdr:nvPicPr>
      <xdr:blipFill>
        <a:blip xmlns:r="http://schemas.openxmlformats.org/officeDocument/2006/relationships" r:embed="rId1"/>
        <a:stretch>
          <a:fillRect/>
        </a:stretch>
      </xdr:blipFill>
      <xdr:spPr>
        <a:xfrm>
          <a:off x="0" y="276225"/>
          <a:ext cx="4840644" cy="31031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66675</xdr:rowOff>
    </xdr:from>
    <xdr:to>
      <xdr:col>5</xdr:col>
      <xdr:colOff>513080</xdr:colOff>
      <xdr:row>23</xdr:row>
      <xdr:rowOff>46355</xdr:rowOff>
    </xdr:to>
    <xdr:pic>
      <xdr:nvPicPr>
        <xdr:cNvPr id="9" name="Bildobjekt 8">
          <a:extLst>
            <a:ext uri="{FF2B5EF4-FFF2-40B4-BE49-F238E27FC236}">
              <a16:creationId xmlns:a16="http://schemas.microsoft.com/office/drawing/2014/main" id="{DE1EE88D-4377-B723-9BB7-0817D2004E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9075"/>
          <a:ext cx="4665980" cy="312293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3B8D3CB-D453-4BAC-88DD-63B9BB70AEC2}" name="Tabell19" displayName="Tabell19" ref="A3:I9" totalsRowShown="0" headerRowDxfId="106" dataDxfId="105">
  <autoFilter ref="A3:I9" xr:uid="{A3B8D3CB-D453-4BAC-88DD-63B9BB70AEC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B4C93C5-D46F-4552-ABE7-B86B8FF1509F}" name="Organisationsform" dataDxfId="104"/>
    <tableColumn id="2" xr3:uid="{6196DE4A-2314-4649-97E9-92546133F88D}" name="Statlig myndighet" dataDxfId="103"/>
    <tableColumn id="3" xr3:uid="{513AF092-FDE2-4EAA-835E-A90C9D0AF7B0}" name="Regional verksamhet" dataDxfId="102"/>
    <tableColumn id="4" xr3:uid="{2006A25E-2694-46B7-B0A9-977BDC0941A6}" name="Kommunal verksamhet" dataDxfId="101"/>
    <tableColumn id="5" xr3:uid="{36B79475-4B84-4C28-B8DF-B9F756B84097}" name="Stiftelse" dataDxfId="100"/>
    <tableColumn id="6" xr3:uid="{50715574-D6B6-4248-BCF0-8C0FC62B3DE5}" name="Ideell förening" dataDxfId="99"/>
    <tableColumn id="7" xr3:uid="{E599D60E-1B35-4CE1-96C4-E1BC89D3FBDE}" name="Ekonomisk förening" dataDxfId="98"/>
    <tableColumn id="8" xr3:uid="{0A6023FE-1C10-4D9F-B900-0DF8EA9FA90C}" name="Företag" dataDxfId="97"/>
    <tableColumn id="9" xr3:uid="{F4A4516A-6068-4808-9DAE-64963832E82B}" name="Antal svar" dataDxfId="96"/>
  </tableColumns>
  <tableStyleInfo name="Kulturanalys tabellforma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44B16AD-DF8C-4D73-A2A4-A98DE7642503}" name="Tabell28" displayName="Tabell28" ref="A27:D35" totalsRowShown="0" headerRowDxfId="45" dataDxfId="44">
  <autoFilter ref="A27:D35" xr:uid="{644B16AD-DF8C-4D73-A2A4-A98DE7642503}">
    <filterColumn colId="0" hiddenButton="1"/>
    <filterColumn colId="1" hiddenButton="1"/>
    <filterColumn colId="2" hiddenButton="1"/>
    <filterColumn colId="3" hiddenButton="1"/>
  </autoFilter>
  <tableColumns count="4">
    <tableColumn id="1" xr3:uid="{FE87ACC6-9239-4D94-937C-BB4785825339}" name="Organisationsform" dataDxfId="43"/>
    <tableColumn id="2" xr3:uid="{02396915-DE95-4BBA-91D8-BDCA23E6800A}" name="Totala intäkter" dataDxfId="42"/>
    <tableColumn id="3" xr3:uid="{A901F811-091C-482A-AE18-6A859D7B0FE4}" name="Totala kostnader" dataDxfId="41"/>
    <tableColumn id="4" xr3:uid="{7F6BEA7A-3BE8-4DC2-BE12-C8AEF86C2D34}" name="Antal svar" dataDxfId="40"/>
  </tableColumns>
  <tableStyleInfo name="Kulturanalys tabellforma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5B0F5F2E-5166-4F82-A12F-DC2E5807755F}" name="Tabell29" displayName="Tabell29" ref="A3:E5" totalsRowShown="0" headerRowDxfId="39">
  <autoFilter ref="A3:E5" xr:uid="{5B0F5F2E-5166-4F82-A12F-DC2E5807755F}">
    <filterColumn colId="0" hiddenButton="1"/>
    <filterColumn colId="1" hiddenButton="1"/>
    <filterColumn colId="2" hiddenButton="1"/>
    <filterColumn colId="3" hiddenButton="1"/>
    <filterColumn colId="4" hiddenButton="1"/>
  </autoFilter>
  <tableColumns count="5">
    <tableColumn id="1" xr3:uid="{8A5EC58D-4861-46C5-8048-AAF3EA2AFA15}" name=" " dataDxfId="38"/>
    <tableColumn id="2" xr3:uid="{8D14A4BB-1ACB-40D5-812F-F315B6E3DA98}" name="2023" dataDxfId="37"/>
    <tableColumn id="3" xr3:uid="{68BB501A-FEF1-4F87-8DE7-0335B425F84A}" name="2024" dataDxfId="36"/>
    <tableColumn id="4" xr3:uid="{B363512B-6EDD-43E4-B878-E6A04CBF3551}" name="Förändring kronor" dataDxfId="35"/>
    <tableColumn id="5" xr3:uid="{339D9631-780E-4538-8BA0-EF12E98D232A}" name="Förändring procent" dataDxfId="34">
      <calculatedColumnFormula>((C4-B4)/B4)*100</calculatedColumnFormula>
    </tableColumn>
  </tableColumns>
  <tableStyleInfo name="Kulturanalys tabellforma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FAB9D4C-9A16-4FDA-AE5B-75367F3C1DBE}" name="Tabell4" displayName="Tabell4" ref="A30:B41" totalsRowShown="0" headerRowDxfId="33" dataDxfId="32">
  <tableColumns count="2">
    <tableColumn id="1" xr3:uid="{BB20D806-F26B-4E9C-BF83-8B15E3AF8836}" name="Intäktsslag" dataDxfId="31"/>
    <tableColumn id="2" xr3:uid="{920389AD-4958-4CED-962C-851CED4953A2}" name="Procent" dataDxfId="30"/>
  </tableColumns>
  <tableStyleInfo name="Kulturanalys tabellforma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074A64-3CDC-47FD-8D07-749B61D9029D}" name="Tabell6" displayName="Tabell6" ref="A28:B33" totalsRowShown="0" headerRowDxfId="29" dataDxfId="28">
  <autoFilter ref="A28:B33" xr:uid="{12074A64-3CDC-47FD-8D07-749B61D9029D}">
    <filterColumn colId="0" hiddenButton="1"/>
    <filterColumn colId="1" hiddenButton="1"/>
  </autoFilter>
  <tableColumns count="2">
    <tableColumn id="1" xr3:uid="{E87368CA-846D-444D-AA9D-7B48AB62CDDC}" name="Kategori" dataDxfId="27"/>
    <tableColumn id="2" xr3:uid="{253D01A5-C0B4-4D57-928F-F42A6586FDD1}" name="Procent" dataDxfId="26"/>
  </tableColumns>
  <tableStyleInfo name="Kulturanalys tabellforma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7A0FFF3-41C9-481A-9F46-A62803499FBC}" name="Tabell30" displayName="Tabell30" ref="A3:D11" totalsRowShown="0" dataDxfId="25" headerRowCellStyle="Innehållsrubrik">
  <autoFilter ref="A3:D11" xr:uid="{27A0FFF3-41C9-481A-9F46-A62803499FBC}">
    <filterColumn colId="0" hiddenButton="1"/>
    <filterColumn colId="1" hiddenButton="1"/>
    <filterColumn colId="2" hiddenButton="1"/>
    <filterColumn colId="3" hiddenButton="1"/>
  </autoFilter>
  <tableColumns count="4">
    <tableColumn id="1" xr3:uid="{5D6F0439-C313-44F4-B0CA-3E16D55B001C}" name="Organisationsform" dataDxfId="24"/>
    <tableColumn id="2" xr3:uid="{60EF5DF2-64E8-467A-B3A9-77F5BD3164A0}" name="Antal" dataDxfId="23"/>
    <tableColumn id="3" xr3:uid="{E9023623-ACB1-4E8A-8E51-F89045399CAA}" name="Procent" dataDxfId="22"/>
    <tableColumn id="4" xr3:uid="{D0FF8A61-2663-414A-A7EE-CFA7AD6F3615}" name="Antal svar" dataDxfId="21"/>
  </tableColumns>
  <tableStyleInfo name="Kulturanalys tabellforma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43E7899-40D1-434B-98E1-EA9CEDE0EF07}" name="Tabell7" displayName="Tabell7" ref="A3:E4" totalsRowShown="0" headerRowDxfId="20" dataDxfId="19">
  <autoFilter ref="A3:E4" xr:uid="{443E7899-40D1-434B-98E1-EA9CEDE0EF07}">
    <filterColumn colId="0" hiddenButton="1"/>
    <filterColumn colId="1" hiddenButton="1"/>
    <filterColumn colId="2" hiddenButton="1"/>
    <filterColumn colId="3" hiddenButton="1"/>
    <filterColumn colId="4" hiddenButton="1"/>
  </autoFilter>
  <tableColumns count="5">
    <tableColumn id="1" xr3:uid="{40375D77-75B9-4EB5-9D86-59A5C08F2079}" name=" " dataDxfId="18"/>
    <tableColumn id="2" xr3:uid="{0C9D5469-96A2-410F-8DA6-896601AEEC48}" name="2023" dataDxfId="17"/>
    <tableColumn id="3" xr3:uid="{CA984789-BA8F-494D-BB0C-DA1584B3D72F}" name="2024" dataDxfId="16"/>
    <tableColumn id="5" xr3:uid="{A502CAB1-1CDF-4F6B-A8E7-DE05288A55B5}" name="Förändring" dataDxfId="15">
      <calculatedColumnFormula>((Tabell7[[#This Row],[2024]]-Tabell7[[#This Row],[2023]])/Tabell7[[#This Row],[2023]])*100</calculatedColumnFormula>
    </tableColumn>
    <tableColumn id="4" xr3:uid="{9E413CF5-0C01-4C27-9138-EB5FDD0B522D}" name="Antal svarande" dataDxfId="14"/>
  </tableColumns>
  <tableStyleInfo name="Kulturanalys tabellforma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BD7DE466-90DF-4A5D-9191-A1DBBFD39081}" name="Tabell32" displayName="Tabell32" ref="A3:C11" totalsRowShown="0" headerRowDxfId="13" dataDxfId="12">
  <autoFilter ref="A3:C11" xr:uid="{BD7DE466-90DF-4A5D-9191-A1DBBFD39081}">
    <filterColumn colId="0" hiddenButton="1"/>
    <filterColumn colId="1" hiddenButton="1"/>
    <filterColumn colId="2" hiddenButton="1"/>
  </autoFilter>
  <tableColumns count="3">
    <tableColumn id="1" xr3:uid="{34D6BD71-59A8-4291-B092-7806777FC002}" name="Organisationsform" dataDxfId="11"/>
    <tableColumn id="2" xr3:uid="{4FCB182C-165F-47A6-B6D7-47CDC7E391F7}" name="Ideellt, antal" dataDxfId="10"/>
    <tableColumn id="3" xr3:uid="{953B65D1-3FB7-4129-8855-CD95E97B792B}" name="Antal svar" dataDxfId="9"/>
  </tableColumns>
  <tableStyleInfo name="Kulturanalys tabellforma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0C0CEC4-6E27-4FB0-9C2D-881D7B9E3D8F}" name="Tabell18" displayName="Tabell18" ref="A18:G25" totalsRowShown="0" headerRowDxfId="8" dataDxfId="7">
  <autoFilter ref="A18:G25" xr:uid="{20C0CEC4-6E27-4FB0-9C2D-881D7B9E3D8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C94449E-4F09-4987-B5FB-1CD40835D47A}" name="Kategori" dataDxfId="6"/>
    <tableColumn id="5" xr3:uid="{CB19DB28-7B56-4D22-8A9B-1BE5BC6E570E}" name="Tillfrågade 2023" dataDxfId="5"/>
    <tableColumn id="6" xr3:uid="{A59E4684-1F97-4476-9D63-CA53CEB88878}" name="Svarande 2023" dataDxfId="4"/>
    <tableColumn id="7" xr3:uid="{CB48F100-FC4C-4BCD-95E4-7F8174C8513D}" name="Andel svarande 2023" dataDxfId="3"/>
    <tableColumn id="8" xr3:uid="{90ACB479-E038-4EC0-9FB7-997EA299C43B}" name="Tillfrågade 2024" dataDxfId="2"/>
    <tableColumn id="9" xr3:uid="{14402051-F02A-43D2-8947-426E28E2D413}" name="Svarande 2024" dataDxfId="1"/>
    <tableColumn id="10" xr3:uid="{770F0AFE-0D30-4452-A0CD-E6ADA8999BDB}" name="Andel svarande 2024" dataDxfId="0"/>
  </tableColumns>
  <tableStyleInfo name="Kulturanalys tabellforma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C92A423-0B67-4EB4-A733-005C4A940AC1}" name="Tabell20" displayName="Tabell20" ref="A3:E9" totalsRowShown="0" headerRowDxfId="95" dataDxfId="94">
  <autoFilter ref="A3:E9" xr:uid="{9C92A423-0B67-4EB4-A733-005C4A940AC1}">
    <filterColumn colId="0" hiddenButton="1"/>
    <filterColumn colId="1" hiddenButton="1"/>
    <filterColumn colId="2" hiddenButton="1"/>
    <filterColumn colId="3" hiddenButton="1"/>
    <filterColumn colId="4" hiddenButton="1"/>
  </autoFilter>
  <tableColumns count="5">
    <tableColumn id="1" xr3:uid="{EEF5F8A8-E1A3-4A11-88D5-26547ED739B4}" name="Kategori" dataDxfId="93"/>
    <tableColumn id="2" xr3:uid="{B4516894-0331-4327-8813-1F639BF930FE}" name="10 årsarbetskrafter eller mer" dataDxfId="92"/>
    <tableColumn id="3" xr3:uid="{AB52DD34-AED2-44F3-9EAC-956B89126DA6}" name="1-9 årsarbetskrafter" dataDxfId="91"/>
    <tableColumn id="4" xr3:uid="{1170A971-819A-4137-82DF-DBE023B781F5}" name="Mindre än 1 årsarbetskraft" dataDxfId="90"/>
    <tableColumn id="5" xr3:uid="{659CDAF0-BFE6-41D4-B602-D5B17AB3D337}" name="Antal svar" dataDxfId="89"/>
  </tableColumns>
  <tableStyleInfo name="Kulturanalys tabellforma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9E1ED0CF-DF10-42FF-9E20-68954A2B0A86}" name="Tabell34" displayName="Tabell34" ref="A3:G10" totalsRowShown="0" headerRowDxfId="88" dataDxfId="87">
  <autoFilter ref="A3:G10" xr:uid="{9E1ED0CF-DF10-42FF-9E20-68954A2B0A8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8CCA1C6-124F-49E6-81BF-17D40219BD44}" name="Kategori"/>
    <tableColumn id="2" xr3:uid="{3D6BAC44-8454-4F6A-8A02-44E668DF4230}" name="Verksamheten äger lokalerna" dataDxfId="86"/>
    <tableColumn id="3" xr3:uid="{3C905A59-C48D-433E-B357-3D52F6A88BBB}" name="Verksamheten hyr lokalerna av stat/region/kommun" dataDxfId="85"/>
    <tableColumn id="4" xr3:uid="{A862FF5A-DFF9-497C-B813-6BF23D1D8959}" name="Verksamheten hyr lokalerna av privat aktör*" dataDxfId="84"/>
    <tableColumn id="5" xr3:uid="{13159E08-5C1E-463C-9757-B9B26B57E073}" name="Stat/region/kommun äger lokalerna och verksamheten lånar dem" dataDxfId="83"/>
    <tableColumn id="6" xr3:uid="{42CE9281-E07A-408F-97E8-2EA085C0E1F2}" name="Annat"/>
    <tableColumn id="7" xr3:uid="{DF2C120C-5B79-4C6E-82A7-4896E1854532}" name="Antal svar"/>
  </tableColumns>
  <tableStyleInfo name="Kulturanalys tabellforma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849F78-4CF5-4026-8D3D-887ED5D3089B}" name="Tabell12" displayName="Tabell12" ref="A26:H32" totalsRowShown="0" headerRowDxfId="82" dataDxfId="81">
  <autoFilter ref="A26:H32" xr:uid="{BC849F78-4CF5-4026-8D3D-887ED5D3089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FBED798-4EFE-420A-9065-867C6854F8FA}" name="Kategori" dataDxfId="80"/>
    <tableColumn id="2" xr3:uid="{FF78B765-7D22-4232-A073-0FC982E2C8CF}" name="Samtida konst" dataDxfId="79"/>
    <tableColumn id="3" xr3:uid="{E0533C31-85B3-4248-9DC0-8DABBC6AAE2B}" name="Konsthistorisk inriktning" dataDxfId="78"/>
    <tableColumn id="4" xr3:uid="{EB74CE59-2C98-4EB9-AAFC-AD512A988300}" name="Form och design" dataDxfId="77"/>
    <tableColumn id="5" xr3:uid="{E004FF35-FAA4-45C6-8F62-33D5A0356C0C}" name="Arkitektur" dataDxfId="76"/>
    <tableColumn id="6" xr3:uid="{76A2B086-4A12-497B-A49A-3FC0D18CDECE}" name="Konsthantverk" dataDxfId="75"/>
    <tableColumn id="7" xr3:uid="{41CE126C-AC78-4B14-83A3-F13E9E78D657}" name="Annan inriktning" dataDxfId="74"/>
    <tableColumn id="8" xr3:uid="{868713BA-9A68-4E74-B33A-A544DC967A25}" name="Antal svar" dataDxfId="73"/>
  </tableColumns>
  <tableStyleInfo name="Kulturanalys tabellforma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69C1FFD-61AD-43AE-9392-B472DCC29E23}" name="Tabell14" displayName="Tabell14" ref="A3:F9" totalsRowShown="0" headerRowDxfId="72" dataDxfId="71">
  <autoFilter ref="A3:F9" xr:uid="{369C1FFD-61AD-43AE-9392-B472DCC29E23}">
    <filterColumn colId="0" hiddenButton="1"/>
    <filterColumn colId="1" hiddenButton="1"/>
    <filterColumn colId="2" hiddenButton="1"/>
    <filterColumn colId="3" hiddenButton="1"/>
    <filterColumn colId="4" hiddenButton="1"/>
    <filterColumn colId="5" hiddenButton="1"/>
  </autoFilter>
  <tableColumns count="6">
    <tableColumn id="1" xr3:uid="{93B6649E-5EAA-4179-9EB9-26739D7B9B15}" name="Kategori" dataDxfId="70"/>
    <tableColumn id="2" xr3:uid="{7A1D2342-FB10-41EF-A01F-02D647749162}" name="Permanenta utställningar" dataDxfId="69"/>
    <tableColumn id="3" xr3:uid="{24074453-1E2C-400E-9E0A-87CFA8B69D6F}" name="Tillfälliga utställningar" dataDxfId="68"/>
    <tableColumn id="4" xr3:uid="{A9E12854-6A17-49CC-BF68-320BB492B7E3}" name="Vandringsutställningar" dataDxfId="67"/>
    <tableColumn id="5" xr3:uid="{D76882A0-39A1-4A8C-A237-28F3A30C1F74}" name="Antal utställningar" dataDxfId="66"/>
    <tableColumn id="6" xr3:uid="{B097DCF2-B85D-4468-833A-34E2106DACB5}" name="Antal svar" dataDxfId="65"/>
  </tableColumns>
  <tableStyleInfo name="Kulturanalys tabellforma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CE3E740-C90A-4404-9362-92724B5ACF76}" name="Tabell26" displayName="Tabell26" ref="A3:E25" totalsRowShown="0" headerRowDxfId="64">
  <autoFilter ref="A3:E25" xr:uid="{BCE3E740-C90A-4404-9362-92724B5ACF76}">
    <filterColumn colId="0" hiddenButton="1"/>
    <filterColumn colId="1" hiddenButton="1"/>
    <filterColumn colId="2" hiddenButton="1"/>
    <filterColumn colId="3" hiddenButton="1"/>
    <filterColumn colId="4" hiddenButton="1"/>
  </autoFilter>
  <tableColumns count="5">
    <tableColumn id="1" xr3:uid="{2408D01D-0AC3-49A5-9E0F-4106B21372F7}" name="Län" dataDxfId="63"/>
    <tableColumn id="2" xr3:uid="{DF222435-6264-4326-A701-6493AA06C254}" name="Totalt antal utställningar" dataDxfId="62"/>
    <tableColumn id="3" xr3:uid="{8F8F1613-5C97-4F23-99AA-0628D25BB051}" name="Invånare" dataDxfId="61"/>
    <tableColumn id="4" xr3:uid="{BB0613E6-F9A8-4CF7-932C-667C6562E37D}" name="Antal utställningar per 1 000 invånare" dataDxfId="60">
      <calculatedColumnFormula>B4/(C4/1000)</calculatedColumnFormula>
    </tableColumn>
    <tableColumn id="5" xr3:uid="{1F4E9AA9-6D84-47F5-B0A3-68170A48FBE6}" name="Antal svar" dataDxfId="59"/>
  </tableColumns>
  <tableStyleInfo name="Kulturanalys tabellforma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8F60763-5270-4E57-9AB4-F9028F8FBC47}" name="Tabell27" displayName="Tabell27" ref="A3:C11" totalsRowShown="0" headerRowCellStyle="Innehållsrubrik">
  <autoFilter ref="A3:C11" xr:uid="{68F60763-5270-4E57-9AB4-F9028F8FBC47}">
    <filterColumn colId="0" hiddenButton="1"/>
    <filterColumn colId="1" hiddenButton="1"/>
    <filterColumn colId="2" hiddenButton="1"/>
  </autoFilter>
  <tableColumns count="3">
    <tableColumn id="1" xr3:uid="{019BD840-F12F-484A-8555-086F43AAAFE2}" name="Organisationsform" dataDxfId="58" dataCellStyle="Tabellrubrik"/>
    <tableColumn id="3" xr3:uid="{8DEFC37F-C323-4A8E-9008-46830FD10E70}" name="Procent"/>
    <tableColumn id="4" xr3:uid="{F20ED093-F788-4A7C-B0CC-2109C8B9C59E}" name="Antal svar"/>
  </tableColumns>
  <tableStyleInfo name="Kulturanalys tabellforma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48AF1EA-9292-441E-B03E-EFFD3F8AD28B}" name="Tabell22" displayName="Tabell22" ref="A3:C9" totalsRowShown="0" headerRowDxfId="57" dataDxfId="56">
  <autoFilter ref="A3:C9" xr:uid="{A48AF1EA-9292-441E-B03E-EFFD3F8AD28B}">
    <filterColumn colId="0" hiddenButton="1"/>
    <filterColumn colId="1" hiddenButton="1"/>
    <filterColumn colId="2" hiddenButton="1"/>
  </autoFilter>
  <tableColumns count="3">
    <tableColumn id="1" xr3:uid="{6923ACB5-7F1B-412F-8E5B-6500FE8FF97B}" name="Kategori" dataDxfId="55"/>
    <tableColumn id="2" xr3:uid="{42847714-847B-4951-8F80-CC980948EB34}" name="Besök totalt" dataDxfId="54"/>
    <tableColumn id="3" xr3:uid="{D492EED4-DE16-4008-B42C-EA8C66148259}" name="Antal svar" dataDxfId="53"/>
  </tableColumns>
  <tableStyleInfo name="Kulturanalys tabellforma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5C8C80-80C4-4CD4-BC98-F3DF1670574A}" name="Tabell3" displayName="Tabell3" ref="A3:E4" totalsRowShown="0" headerRowDxfId="52" dataDxfId="51">
  <autoFilter ref="A3:E4" xr:uid="{E85C8C80-80C4-4CD4-BC98-F3DF1670574A}">
    <filterColumn colId="0" hiddenButton="1"/>
    <filterColumn colId="1" hiddenButton="1"/>
    <filterColumn colId="2" hiddenButton="1"/>
    <filterColumn colId="3" hiddenButton="1"/>
    <filterColumn colId="4" hiddenButton="1"/>
  </autoFilter>
  <tableColumns count="5">
    <tableColumn id="1" xr3:uid="{7B11E816-91C5-47F9-9529-8E3D05D4D779}" name=" " dataDxfId="50"/>
    <tableColumn id="2" xr3:uid="{A764F016-5C20-4D79-96D1-81C7C776BFC3}" name="2023" dataDxfId="49"/>
    <tableColumn id="3" xr3:uid="{B0695B76-F708-4DD9-A621-BB1ACE24F819}" name="2024" dataDxfId="48"/>
    <tableColumn id="4" xr3:uid="{5CF55A75-2C30-4553-83C3-E59B78FD16E4}" name="Förändring" dataDxfId="47">
      <calculatedColumnFormula>((C4-B4)/B4)*100</calculatedColumnFormula>
    </tableColumn>
    <tableColumn id="5" xr3:uid="{72BB7A86-EBE3-4B07-97BD-367AAE442FB3}" name="Antal svarande" dataDxfId="46"/>
  </tableColumns>
  <tableStyleInfo name="Kulturanalys tabellformat" showFirstColumn="0" showLastColumn="0" showRowStripes="1" showColumnStripes="0"/>
</table>
</file>

<file path=xl/theme/theme1.xml><?xml version="1.0" encoding="utf-8"?>
<a:theme xmlns:a="http://schemas.openxmlformats.org/drawingml/2006/main" name="Tema1">
  <a:themeElements>
    <a:clrScheme name="Kulturanalys">
      <a:dk1>
        <a:sysClr val="windowText" lastClr="000000"/>
      </a:dk1>
      <a:lt1>
        <a:srgbClr val="FFFFFF"/>
      </a:lt1>
      <a:dk2>
        <a:srgbClr val="231F20"/>
      </a:dk2>
      <a:lt2>
        <a:srgbClr val="EEECE1"/>
      </a:lt2>
      <a:accent1>
        <a:srgbClr val="00A49A"/>
      </a:accent1>
      <a:accent2>
        <a:srgbClr val="7EC314"/>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B40B-6EE3-408C-8284-7EEC4A220E17}">
  <dimension ref="A1:A23"/>
  <sheetViews>
    <sheetView showGridLines="0" tabSelected="1" workbookViewId="0"/>
  </sheetViews>
  <sheetFormatPr defaultRowHeight="10.15" x14ac:dyDescent="0.3"/>
  <cols>
    <col min="1" max="1" width="8" customWidth="1"/>
    <col min="2" max="2" width="34.33203125" customWidth="1"/>
  </cols>
  <sheetData>
    <row r="1" spans="1:1" ht="22.15" x14ac:dyDescent="0.55000000000000004">
      <c r="A1" s="4" t="s">
        <v>79</v>
      </c>
    </row>
    <row r="2" spans="1:1" ht="17.25" x14ac:dyDescent="0.45">
      <c r="A2" s="5" t="s">
        <v>2</v>
      </c>
    </row>
    <row r="3" spans="1:1" ht="11.65" x14ac:dyDescent="0.35">
      <c r="A3" s="25" t="s">
        <v>80</v>
      </c>
    </row>
    <row r="4" spans="1:1" ht="11.65" x14ac:dyDescent="0.35">
      <c r="A4" s="12"/>
    </row>
    <row r="5" spans="1:1" ht="13.15" x14ac:dyDescent="0.4">
      <c r="A5" s="17" t="s">
        <v>70</v>
      </c>
    </row>
    <row r="6" spans="1:1" ht="11.65" x14ac:dyDescent="0.35">
      <c r="A6" s="34" t="s">
        <v>123</v>
      </c>
    </row>
    <row r="7" spans="1:1" ht="11.65" x14ac:dyDescent="0.35">
      <c r="A7" s="34" t="s">
        <v>124</v>
      </c>
    </row>
    <row r="8" spans="1:1" ht="11.65" x14ac:dyDescent="0.3">
      <c r="A8" s="16" t="s">
        <v>125</v>
      </c>
    </row>
    <row r="9" spans="1:1" ht="11.65" x14ac:dyDescent="0.3">
      <c r="A9" s="16" t="s">
        <v>93</v>
      </c>
    </row>
    <row r="10" spans="1:1" ht="11.65" x14ac:dyDescent="0.3">
      <c r="A10" s="16" t="s">
        <v>126</v>
      </c>
    </row>
    <row r="11" spans="1:1" ht="11.65" x14ac:dyDescent="0.3">
      <c r="A11" s="16" t="s">
        <v>98</v>
      </c>
    </row>
    <row r="12" spans="1:1" ht="11.65" x14ac:dyDescent="0.3">
      <c r="A12" s="16" t="s">
        <v>100</v>
      </c>
    </row>
    <row r="13" spans="1:1" ht="11.65" x14ac:dyDescent="0.3">
      <c r="A13" s="16" t="s">
        <v>129</v>
      </c>
    </row>
    <row r="14" spans="1:1" ht="11.65" x14ac:dyDescent="0.3">
      <c r="A14" s="16" t="s">
        <v>110</v>
      </c>
    </row>
    <row r="15" spans="1:1" ht="11.65" x14ac:dyDescent="0.3">
      <c r="A15" s="16" t="s">
        <v>111</v>
      </c>
    </row>
    <row r="16" spans="1:1" ht="11.65" x14ac:dyDescent="0.3">
      <c r="A16" s="16" t="s">
        <v>112</v>
      </c>
    </row>
    <row r="17" spans="1:1" ht="11.65" x14ac:dyDescent="0.3">
      <c r="A17" s="16" t="s">
        <v>113</v>
      </c>
    </row>
    <row r="18" spans="1:1" ht="11.65" x14ac:dyDescent="0.3">
      <c r="A18" s="16" t="s">
        <v>116</v>
      </c>
    </row>
    <row r="19" spans="1:1" ht="11.65" x14ac:dyDescent="0.3">
      <c r="A19" s="16" t="s">
        <v>114</v>
      </c>
    </row>
    <row r="20" spans="1:1" ht="11.65" x14ac:dyDescent="0.3">
      <c r="A20" s="16" t="s">
        <v>115</v>
      </c>
    </row>
    <row r="21" spans="1:1" ht="11.65" x14ac:dyDescent="0.3">
      <c r="A21" s="16" t="s">
        <v>119</v>
      </c>
    </row>
    <row r="22" spans="1:1" ht="11.65" x14ac:dyDescent="0.3">
      <c r="A22" s="16" t="s">
        <v>133</v>
      </c>
    </row>
    <row r="23" spans="1:1" ht="11.65" x14ac:dyDescent="0.3">
      <c r="A23" s="16" t="s">
        <v>118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BE7BB-152C-4BC3-B4DD-C1D268E9E794}">
  <dimension ref="A1:C13"/>
  <sheetViews>
    <sheetView showGridLines="0" workbookViewId="0">
      <selection activeCell="A11" sqref="A11"/>
    </sheetView>
  </sheetViews>
  <sheetFormatPr defaultRowHeight="10.15" x14ac:dyDescent="0.3"/>
  <cols>
    <col min="1" max="1" width="39.5" customWidth="1"/>
    <col min="2" max="2" width="25.83203125" customWidth="1"/>
    <col min="3" max="3" width="12.83203125" customWidth="1"/>
    <col min="5" max="5" width="12.83203125" customWidth="1"/>
    <col min="6" max="6" width="12.6640625" customWidth="1"/>
  </cols>
  <sheetData>
    <row r="1" spans="1:3" ht="11.65" x14ac:dyDescent="0.3">
      <c r="A1" s="1" t="s">
        <v>110</v>
      </c>
    </row>
    <row r="2" spans="1:3" ht="11.65" x14ac:dyDescent="0.3">
      <c r="A2" s="16"/>
    </row>
    <row r="3" spans="1:3" ht="11.65" x14ac:dyDescent="0.35">
      <c r="A3" s="27" t="s">
        <v>3</v>
      </c>
      <c r="B3" s="28" t="s">
        <v>17</v>
      </c>
      <c r="C3" s="28" t="s">
        <v>0</v>
      </c>
    </row>
    <row r="4" spans="1:3" ht="11.65" x14ac:dyDescent="0.3">
      <c r="A4" s="16" t="s">
        <v>4</v>
      </c>
      <c r="B4">
        <v>100</v>
      </c>
      <c r="C4">
        <v>10</v>
      </c>
    </row>
    <row r="5" spans="1:3" ht="11.65" x14ac:dyDescent="0.3">
      <c r="A5" s="16" t="s">
        <v>5</v>
      </c>
      <c r="B5">
        <v>75</v>
      </c>
      <c r="C5">
        <v>4</v>
      </c>
    </row>
    <row r="6" spans="1:3" ht="11.65" x14ac:dyDescent="0.3">
      <c r="A6" s="16" t="s">
        <v>6</v>
      </c>
      <c r="B6">
        <v>89</v>
      </c>
      <c r="C6">
        <v>85</v>
      </c>
    </row>
    <row r="7" spans="1:3" ht="11.65" x14ac:dyDescent="0.3">
      <c r="A7" s="16" t="s">
        <v>7</v>
      </c>
      <c r="B7">
        <v>79</v>
      </c>
      <c r="C7">
        <v>48</v>
      </c>
    </row>
    <row r="8" spans="1:3" ht="11.65" x14ac:dyDescent="0.3">
      <c r="A8" s="16" t="s">
        <v>8</v>
      </c>
      <c r="B8">
        <v>56</v>
      </c>
      <c r="C8">
        <v>140</v>
      </c>
    </row>
    <row r="9" spans="1:3" ht="11.65" x14ac:dyDescent="0.3">
      <c r="A9" s="16" t="s">
        <v>9</v>
      </c>
      <c r="B9">
        <v>90</v>
      </c>
      <c r="C9">
        <v>20</v>
      </c>
    </row>
    <row r="10" spans="1:3" ht="11.65" x14ac:dyDescent="0.3">
      <c r="A10" s="16" t="s">
        <v>10</v>
      </c>
      <c r="B10">
        <v>21</v>
      </c>
      <c r="C10">
        <v>72</v>
      </c>
    </row>
    <row r="11" spans="1:3" x14ac:dyDescent="0.3">
      <c r="A11" s="35" t="s">
        <v>1</v>
      </c>
      <c r="B11" s="2">
        <v>63</v>
      </c>
      <c r="C11" s="2">
        <v>379</v>
      </c>
    </row>
    <row r="12" spans="1:3" ht="11.65" x14ac:dyDescent="0.35">
      <c r="A12" s="3" t="s">
        <v>130</v>
      </c>
    </row>
    <row r="13" spans="1:3" ht="11.65" x14ac:dyDescent="0.35">
      <c r="A13" s="3"/>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47910-C43B-43D2-BE1E-199DF5E642E6}">
  <dimension ref="A1:Q12"/>
  <sheetViews>
    <sheetView showGridLines="0" workbookViewId="0">
      <selection activeCell="A9" sqref="A9"/>
    </sheetView>
  </sheetViews>
  <sheetFormatPr defaultRowHeight="10.15" x14ac:dyDescent="0.3"/>
  <cols>
    <col min="1" max="1" width="40.1640625" customWidth="1"/>
    <col min="2" max="2" width="14.6640625" customWidth="1"/>
    <col min="3" max="3" width="14.1640625" customWidth="1"/>
    <col min="17" max="17" width="9.33203125" style="6"/>
  </cols>
  <sheetData>
    <row r="1" spans="1:3" ht="11.65" x14ac:dyDescent="0.3">
      <c r="A1" s="1" t="s">
        <v>111</v>
      </c>
      <c r="B1" s="6"/>
      <c r="C1" s="6"/>
    </row>
    <row r="2" spans="1:3" x14ac:dyDescent="0.3">
      <c r="A2" s="6"/>
      <c r="B2" s="6"/>
      <c r="C2" s="6"/>
    </row>
    <row r="3" spans="1:3" x14ac:dyDescent="0.3">
      <c r="A3" s="11" t="s">
        <v>11</v>
      </c>
      <c r="B3" s="11" t="s">
        <v>21</v>
      </c>
      <c r="C3" s="11" t="s">
        <v>0</v>
      </c>
    </row>
    <row r="4" spans="1:3" x14ac:dyDescent="0.3">
      <c r="A4" s="11" t="s">
        <v>12</v>
      </c>
      <c r="B4" s="11">
        <v>2008239</v>
      </c>
      <c r="C4" s="11">
        <v>84</v>
      </c>
    </row>
    <row r="5" spans="1:3" x14ac:dyDescent="0.3">
      <c r="A5" s="11" t="s">
        <v>13</v>
      </c>
      <c r="B5" s="11">
        <v>3212949</v>
      </c>
      <c r="C5" s="11">
        <v>33</v>
      </c>
    </row>
    <row r="6" spans="1:3" x14ac:dyDescent="0.3">
      <c r="A6" s="11" t="s">
        <v>14</v>
      </c>
      <c r="B6" s="11">
        <v>429013</v>
      </c>
      <c r="C6" s="11">
        <v>79</v>
      </c>
    </row>
    <row r="7" spans="1:3" x14ac:dyDescent="0.3">
      <c r="A7" s="11" t="s">
        <v>15</v>
      </c>
      <c r="B7" s="11">
        <v>534939</v>
      </c>
      <c r="C7" s="11">
        <v>12</v>
      </c>
    </row>
    <row r="8" spans="1:3" x14ac:dyDescent="0.3">
      <c r="A8" s="11" t="s">
        <v>16</v>
      </c>
      <c r="B8" s="11">
        <v>622051</v>
      </c>
      <c r="C8" s="11">
        <v>23</v>
      </c>
    </row>
    <row r="9" spans="1:3" x14ac:dyDescent="0.3">
      <c r="A9" s="35" t="s">
        <v>1</v>
      </c>
      <c r="B9" s="2">
        <v>6807191</v>
      </c>
      <c r="C9" s="2">
        <v>231</v>
      </c>
    </row>
    <row r="10" spans="1:3" ht="11.65" x14ac:dyDescent="0.35">
      <c r="A10" s="3" t="s">
        <v>94</v>
      </c>
      <c r="B10" s="6"/>
      <c r="C10" s="6"/>
    </row>
    <row r="11" spans="1:3" x14ac:dyDescent="0.3">
      <c r="A11" s="6"/>
      <c r="B11" s="6"/>
      <c r="C11" s="6"/>
    </row>
    <row r="12" spans="1:3" x14ac:dyDescent="0.3">
      <c r="A12" s="6"/>
      <c r="B12" s="6"/>
      <c r="C12" s="6"/>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E8A8E-E03B-4A7F-A547-29989AEF9FA7}">
  <dimension ref="A1:E9"/>
  <sheetViews>
    <sheetView showGridLines="0" workbookViewId="0">
      <selection activeCell="D50" sqref="D50"/>
    </sheetView>
  </sheetViews>
  <sheetFormatPr defaultRowHeight="10.15" x14ac:dyDescent="0.3"/>
  <cols>
    <col min="1" max="1" width="11.6640625" customWidth="1"/>
    <col min="2" max="2" width="20.6640625" customWidth="1"/>
    <col min="3" max="3" width="20.1640625" customWidth="1"/>
    <col min="4" max="4" width="13.6640625" customWidth="1"/>
    <col min="5" max="5" width="17.33203125" customWidth="1"/>
  </cols>
  <sheetData>
    <row r="1" spans="1:5" ht="11.65" x14ac:dyDescent="0.3">
      <c r="A1" s="1" t="s">
        <v>112</v>
      </c>
      <c r="B1" s="6"/>
      <c r="C1" s="6"/>
      <c r="D1" s="6"/>
      <c r="E1" s="6"/>
    </row>
    <row r="2" spans="1:5" x14ac:dyDescent="0.3">
      <c r="A2" s="6"/>
      <c r="B2" s="6"/>
      <c r="C2" s="6"/>
      <c r="D2" s="6"/>
      <c r="E2" s="6"/>
    </row>
    <row r="3" spans="1:5" x14ac:dyDescent="0.3">
      <c r="A3" s="6" t="s">
        <v>97</v>
      </c>
      <c r="B3" s="6" t="s">
        <v>95</v>
      </c>
      <c r="C3" s="6" t="s">
        <v>96</v>
      </c>
      <c r="D3" s="6" t="s">
        <v>77</v>
      </c>
      <c r="E3" s="6" t="s">
        <v>27</v>
      </c>
    </row>
    <row r="4" spans="1:5" x14ac:dyDescent="0.3">
      <c r="A4" s="6" t="s">
        <v>78</v>
      </c>
      <c r="B4" s="11">
        <v>4656681</v>
      </c>
      <c r="C4" s="11">
        <v>5264658</v>
      </c>
      <c r="D4" s="11">
        <f>((C4-B4)/B4)*100</f>
        <v>13.056015647195931</v>
      </c>
      <c r="E4" s="11">
        <v>142</v>
      </c>
    </row>
    <row r="5" spans="1:5" ht="11.65" x14ac:dyDescent="0.35">
      <c r="A5" s="3" t="s">
        <v>22</v>
      </c>
      <c r="B5" s="6"/>
      <c r="C5" s="6"/>
      <c r="D5" s="6"/>
      <c r="E5" s="6"/>
    </row>
    <row r="8" spans="1:5" s="10" customFormat="1" x14ac:dyDescent="0.3"/>
    <row r="9" spans="1:5" x14ac:dyDescent="0.3">
      <c r="A9" s="10"/>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F0223-37E6-4180-8CC7-62A107AB6B22}">
  <dimension ref="A1:H35"/>
  <sheetViews>
    <sheetView showGridLines="0" workbookViewId="0">
      <selection activeCell="A35" sqref="A35"/>
    </sheetView>
  </sheetViews>
  <sheetFormatPr defaultRowHeight="10.15" x14ac:dyDescent="0.3"/>
  <cols>
    <col min="1" max="1" width="39.33203125" customWidth="1"/>
    <col min="2" max="2" width="16.83203125" customWidth="1"/>
    <col min="3" max="3" width="19.1640625" customWidth="1"/>
    <col min="4" max="4" width="12.83203125" customWidth="1"/>
    <col min="5" max="5" width="21.33203125" bestFit="1" customWidth="1"/>
    <col min="6" max="6" width="21.33203125" customWidth="1"/>
    <col min="8" max="8" width="11.6640625" bestFit="1" customWidth="1"/>
  </cols>
  <sheetData>
    <row r="1" spans="1:8" ht="11.65" x14ac:dyDescent="0.3">
      <c r="A1" s="1" t="s">
        <v>113</v>
      </c>
      <c r="H1" s="8"/>
    </row>
    <row r="2" spans="1:8" x14ac:dyDescent="0.3">
      <c r="H2" s="8"/>
    </row>
    <row r="3" spans="1:8" x14ac:dyDescent="0.3">
      <c r="H3" s="8"/>
    </row>
    <row r="22" spans="1:8" ht="11.65" x14ac:dyDescent="0.35">
      <c r="A22" s="3" t="s">
        <v>143</v>
      </c>
    </row>
    <row r="25" spans="1:8" ht="11.65" x14ac:dyDescent="0.3">
      <c r="A25" s="1" t="s">
        <v>108</v>
      </c>
      <c r="B25" s="6"/>
      <c r="C25" s="6"/>
      <c r="D25" s="6"/>
      <c r="H25" s="8"/>
    </row>
    <row r="26" spans="1:8" x14ac:dyDescent="0.3">
      <c r="A26" s="6"/>
      <c r="B26" s="6"/>
      <c r="C26" s="6"/>
      <c r="D26" s="6"/>
    </row>
    <row r="27" spans="1:8" x14ac:dyDescent="0.3">
      <c r="A27" s="6" t="s">
        <v>3</v>
      </c>
      <c r="B27" s="6" t="s">
        <v>84</v>
      </c>
      <c r="C27" s="6" t="s">
        <v>85</v>
      </c>
      <c r="D27" s="6" t="s">
        <v>0</v>
      </c>
      <c r="E27" s="6"/>
      <c r="F27" s="6"/>
      <c r="G27" s="6"/>
    </row>
    <row r="28" spans="1:8" x14ac:dyDescent="0.3">
      <c r="A28" s="6" t="s">
        <v>102</v>
      </c>
      <c r="B28" s="6">
        <v>13</v>
      </c>
      <c r="C28" s="6">
        <v>16</v>
      </c>
      <c r="D28" s="6">
        <v>1</v>
      </c>
      <c r="E28" s="8"/>
      <c r="F28" s="8"/>
    </row>
    <row r="29" spans="1:8" x14ac:dyDescent="0.3">
      <c r="A29" s="6" t="s">
        <v>138</v>
      </c>
      <c r="B29" s="6">
        <v>28</v>
      </c>
      <c r="C29" s="6">
        <v>29</v>
      </c>
      <c r="D29" s="6">
        <v>17</v>
      </c>
      <c r="E29" s="8"/>
      <c r="F29" s="8"/>
    </row>
    <row r="30" spans="1:8" x14ac:dyDescent="0.3">
      <c r="A30" s="6" t="s">
        <v>106</v>
      </c>
      <c r="B30" s="6">
        <v>113</v>
      </c>
      <c r="C30" s="6">
        <v>98</v>
      </c>
      <c r="D30" s="6">
        <v>45</v>
      </c>
      <c r="E30" s="8"/>
      <c r="F30" s="8"/>
      <c r="G30" s="24"/>
    </row>
    <row r="31" spans="1:8" x14ac:dyDescent="0.3">
      <c r="A31" s="6" t="s">
        <v>105</v>
      </c>
      <c r="B31" s="6">
        <v>135</v>
      </c>
      <c r="C31" s="6">
        <v>136</v>
      </c>
      <c r="D31" s="6">
        <v>85</v>
      </c>
      <c r="E31" s="8"/>
      <c r="F31" s="8"/>
    </row>
    <row r="32" spans="1:8" x14ac:dyDescent="0.3">
      <c r="A32" s="6" t="s">
        <v>104</v>
      </c>
      <c r="B32" s="6">
        <v>268</v>
      </c>
      <c r="C32" s="6">
        <v>286</v>
      </c>
      <c r="D32" s="6">
        <v>22</v>
      </c>
      <c r="E32" s="8"/>
      <c r="F32" s="8"/>
    </row>
    <row r="33" spans="1:7" x14ac:dyDescent="0.3">
      <c r="A33" s="6" t="s">
        <v>103</v>
      </c>
      <c r="B33" s="6">
        <v>303</v>
      </c>
      <c r="C33" s="6">
        <v>307</v>
      </c>
      <c r="D33" s="6">
        <v>48</v>
      </c>
      <c r="E33" s="8"/>
      <c r="F33" s="8"/>
    </row>
    <row r="34" spans="1:7" x14ac:dyDescent="0.3">
      <c r="A34" s="6" t="s">
        <v>101</v>
      </c>
      <c r="B34" s="6">
        <v>798</v>
      </c>
      <c r="C34" s="6">
        <v>778</v>
      </c>
      <c r="D34" s="6">
        <v>7</v>
      </c>
      <c r="E34" s="8"/>
      <c r="F34" s="8"/>
      <c r="G34" s="24"/>
    </row>
    <row r="35" spans="1:7" x14ac:dyDescent="0.3">
      <c r="A35" s="35" t="s">
        <v>107</v>
      </c>
      <c r="B35" s="2">
        <v>1659</v>
      </c>
      <c r="C35" s="2">
        <v>1649</v>
      </c>
      <c r="D35" s="2">
        <v>225</v>
      </c>
      <c r="E35" s="8"/>
      <c r="F35" s="8"/>
    </row>
  </sheetData>
  <sortState xmlns:xlrd2="http://schemas.microsoft.com/office/spreadsheetml/2017/richdata2" ref="A28:D35">
    <sortCondition ref="B28:B35"/>
  </sortState>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6343-CC12-4F4F-9F13-C88A5A9CC67C}">
  <dimension ref="A1:H6"/>
  <sheetViews>
    <sheetView showGridLines="0" workbookViewId="0">
      <selection activeCell="D50" sqref="D50"/>
    </sheetView>
  </sheetViews>
  <sheetFormatPr defaultRowHeight="10.15" x14ac:dyDescent="0.3"/>
  <cols>
    <col min="1" max="1" width="17.1640625" customWidth="1"/>
    <col min="2" max="3" width="11.5" bestFit="1" customWidth="1"/>
    <col min="4" max="4" width="20.5" customWidth="1"/>
    <col min="5" max="5" width="21.33203125" customWidth="1"/>
    <col min="6" max="6" width="14.1640625" bestFit="1" customWidth="1"/>
    <col min="7" max="7" width="18.6640625" bestFit="1" customWidth="1"/>
    <col min="8" max="8" width="13.6640625" bestFit="1" customWidth="1"/>
  </cols>
  <sheetData>
    <row r="1" spans="1:8" ht="11.65" x14ac:dyDescent="0.3">
      <c r="A1" s="1" t="s">
        <v>116</v>
      </c>
      <c r="B1" s="6"/>
      <c r="C1" s="6"/>
      <c r="D1" s="6"/>
      <c r="E1" s="6"/>
      <c r="F1" s="6"/>
      <c r="G1" s="6"/>
      <c r="H1" s="6"/>
    </row>
    <row r="2" spans="1:8" x14ac:dyDescent="0.3">
      <c r="A2" s="6"/>
      <c r="B2" s="6"/>
      <c r="C2" s="6"/>
      <c r="D2" s="6"/>
      <c r="E2" s="6"/>
      <c r="F2" s="6"/>
      <c r="G2" s="6"/>
      <c r="H2" s="6"/>
    </row>
    <row r="3" spans="1:8" x14ac:dyDescent="0.3">
      <c r="A3" s="6" t="s">
        <v>97</v>
      </c>
      <c r="B3" s="6" t="s">
        <v>95</v>
      </c>
      <c r="C3" s="6" t="s">
        <v>96</v>
      </c>
      <c r="D3" s="6" t="s">
        <v>87</v>
      </c>
      <c r="E3" s="6" t="s">
        <v>86</v>
      </c>
      <c r="F3" s="6"/>
      <c r="G3" s="6"/>
      <c r="H3" s="6"/>
    </row>
    <row r="4" spans="1:8" x14ac:dyDescent="0.3">
      <c r="A4" s="6" t="s">
        <v>68</v>
      </c>
      <c r="B4" s="7">
        <v>1352</v>
      </c>
      <c r="C4" s="7">
        <v>1385</v>
      </c>
      <c r="D4" s="7">
        <v>33</v>
      </c>
      <c r="E4" s="7">
        <f>((C4-B4)/B4)*100</f>
        <v>2.440828402366864</v>
      </c>
      <c r="H4" s="6"/>
    </row>
    <row r="5" spans="1:8" x14ac:dyDescent="0.3">
      <c r="A5" s="6" t="s">
        <v>69</v>
      </c>
      <c r="B5" s="7">
        <v>1319</v>
      </c>
      <c r="C5" s="7">
        <v>1379</v>
      </c>
      <c r="D5" s="7">
        <v>60</v>
      </c>
      <c r="E5" s="7">
        <f>((C5-B5)/B5)*100</f>
        <v>4.5489006823351028</v>
      </c>
      <c r="F5" s="6"/>
      <c r="G5" s="6"/>
      <c r="H5" s="6"/>
    </row>
    <row r="6" spans="1:8" ht="11.65" x14ac:dyDescent="0.35">
      <c r="A6" s="3" t="s">
        <v>109</v>
      </c>
      <c r="B6" s="6"/>
      <c r="C6" s="6"/>
      <c r="D6" s="6"/>
      <c r="E6" s="6"/>
      <c r="F6" s="6"/>
      <c r="G6" s="6"/>
      <c r="H6" s="6"/>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4616F-6D23-4480-82CD-3609FB3A7844}">
  <dimension ref="A1:Q41"/>
  <sheetViews>
    <sheetView showGridLines="0" workbookViewId="0">
      <selection activeCell="J45" sqref="J45"/>
    </sheetView>
  </sheetViews>
  <sheetFormatPr defaultRowHeight="10.15" x14ac:dyDescent="0.3"/>
  <cols>
    <col min="1" max="1" width="28.83203125" style="6" customWidth="1"/>
    <col min="2" max="2" width="10.83203125" style="6" customWidth="1"/>
    <col min="3" max="3" width="9.33203125" style="6"/>
    <col min="16" max="17" width="11.6640625" bestFit="1" customWidth="1"/>
  </cols>
  <sheetData>
    <row r="1" spans="1:1" ht="11.65" x14ac:dyDescent="0.3">
      <c r="A1" s="1" t="s">
        <v>114</v>
      </c>
    </row>
    <row r="26" spans="1:17" ht="11.65" x14ac:dyDescent="0.35">
      <c r="A26" s="3" t="s">
        <v>144</v>
      </c>
    </row>
    <row r="30" spans="1:17" x14ac:dyDescent="0.3">
      <c r="A30" s="6" t="s">
        <v>29</v>
      </c>
      <c r="B30" s="6" t="s">
        <v>17</v>
      </c>
    </row>
    <row r="31" spans="1:17" x14ac:dyDescent="0.3">
      <c r="A31" s="6" t="s">
        <v>30</v>
      </c>
      <c r="B31" s="6">
        <v>52</v>
      </c>
      <c r="L31" s="6"/>
      <c r="M31" s="6"/>
      <c r="N31" s="6"/>
      <c r="O31" s="6"/>
      <c r="P31" s="10"/>
      <c r="Q31" s="10"/>
    </row>
    <row r="32" spans="1:17" x14ac:dyDescent="0.3">
      <c r="A32" s="6" t="s">
        <v>31</v>
      </c>
      <c r="B32" s="6">
        <v>4</v>
      </c>
      <c r="L32" s="6"/>
      <c r="M32" s="6"/>
      <c r="N32" s="6"/>
      <c r="O32" s="6"/>
    </row>
    <row r="33" spans="1:17" x14ac:dyDescent="0.3">
      <c r="A33" s="6" t="s">
        <v>32</v>
      </c>
      <c r="B33" s="6">
        <v>14</v>
      </c>
      <c r="L33" s="6"/>
      <c r="M33" s="6"/>
      <c r="N33" s="6"/>
      <c r="O33" s="6"/>
      <c r="P33" s="13"/>
      <c r="Q33" s="13"/>
    </row>
    <row r="34" spans="1:17" x14ac:dyDescent="0.3">
      <c r="A34" s="6" t="s">
        <v>33</v>
      </c>
      <c r="B34" s="6">
        <v>0</v>
      </c>
      <c r="L34" s="6"/>
      <c r="M34" s="6"/>
      <c r="N34" s="6"/>
      <c r="O34" s="6"/>
      <c r="P34" s="13"/>
      <c r="Q34" s="13"/>
    </row>
    <row r="35" spans="1:17" x14ac:dyDescent="0.3">
      <c r="A35" s="37" t="s">
        <v>38</v>
      </c>
      <c r="B35" s="2">
        <f>SUM(B31:B34)</f>
        <v>70</v>
      </c>
      <c r="L35" s="6"/>
      <c r="M35" s="6"/>
      <c r="N35" s="6"/>
      <c r="O35" s="6"/>
      <c r="P35" s="13"/>
      <c r="Q35" s="13"/>
    </row>
    <row r="36" spans="1:17" x14ac:dyDescent="0.3">
      <c r="A36" s="6" t="s">
        <v>34</v>
      </c>
      <c r="B36" s="6">
        <v>3</v>
      </c>
      <c r="L36" s="6"/>
      <c r="M36" s="6"/>
      <c r="N36" s="6"/>
      <c r="O36" s="6"/>
      <c r="P36" s="13"/>
      <c r="Q36" s="13"/>
    </row>
    <row r="37" spans="1:17" x14ac:dyDescent="0.3">
      <c r="A37" s="6" t="s">
        <v>35</v>
      </c>
      <c r="B37" s="6">
        <v>19</v>
      </c>
    </row>
    <row r="38" spans="1:17" x14ac:dyDescent="0.3">
      <c r="A38" s="6" t="s">
        <v>36</v>
      </c>
      <c r="B38" s="6">
        <v>3</v>
      </c>
    </row>
    <row r="39" spans="1:17" x14ac:dyDescent="0.3">
      <c r="A39" s="6" t="s">
        <v>37</v>
      </c>
      <c r="B39" s="6">
        <v>5</v>
      </c>
    </row>
    <row r="40" spans="1:17" x14ac:dyDescent="0.3">
      <c r="A40" s="37" t="s">
        <v>39</v>
      </c>
      <c r="B40" s="2">
        <f>SUM(B36:B39)</f>
        <v>30</v>
      </c>
    </row>
    <row r="41" spans="1:17" x14ac:dyDescent="0.3">
      <c r="A41" s="35" t="s">
        <v>1</v>
      </c>
      <c r="B41" s="2">
        <v>100</v>
      </c>
    </row>
  </sheetData>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082A6-4B6D-42E8-8007-E6C00CEFFB8B}">
  <dimension ref="A1:B33"/>
  <sheetViews>
    <sheetView showGridLines="0" workbookViewId="0">
      <selection activeCell="P28" sqref="P28"/>
    </sheetView>
  </sheetViews>
  <sheetFormatPr defaultRowHeight="10.15" x14ac:dyDescent="0.3"/>
  <cols>
    <col min="1" max="1" width="35.33203125" customWidth="1"/>
  </cols>
  <sheetData>
    <row r="1" spans="1:1" ht="11.65" x14ac:dyDescent="0.3">
      <c r="A1" s="1" t="s">
        <v>115</v>
      </c>
    </row>
    <row r="26" spans="1:2" ht="11.65" x14ac:dyDescent="0.35">
      <c r="A26" s="3" t="s">
        <v>88</v>
      </c>
    </row>
    <row r="28" spans="1:2" x14ac:dyDescent="0.3">
      <c r="A28" s="6" t="s">
        <v>11</v>
      </c>
      <c r="B28" s="6" t="s">
        <v>17</v>
      </c>
    </row>
    <row r="29" spans="1:2" x14ac:dyDescent="0.3">
      <c r="A29" s="6" t="s">
        <v>145</v>
      </c>
      <c r="B29" s="6">
        <v>41</v>
      </c>
    </row>
    <row r="30" spans="1:2" x14ac:dyDescent="0.3">
      <c r="A30" s="6" t="s">
        <v>146</v>
      </c>
      <c r="B30" s="6">
        <v>27</v>
      </c>
    </row>
    <row r="31" spans="1:2" x14ac:dyDescent="0.3">
      <c r="A31" s="6" t="s">
        <v>147</v>
      </c>
      <c r="B31" s="6">
        <v>28</v>
      </c>
    </row>
    <row r="32" spans="1:2" x14ac:dyDescent="0.3">
      <c r="A32" s="6" t="s">
        <v>148</v>
      </c>
      <c r="B32" s="6">
        <v>3</v>
      </c>
    </row>
    <row r="33" spans="1:2" x14ac:dyDescent="0.3">
      <c r="A33" s="35" t="s">
        <v>1</v>
      </c>
      <c r="B33" s="2">
        <v>100</v>
      </c>
    </row>
  </sheetData>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CF794-ABC1-41DE-AA8C-F118F2DFBF04}">
  <dimension ref="A1:G11"/>
  <sheetViews>
    <sheetView showGridLines="0" workbookViewId="0">
      <selection activeCell="A11" sqref="A11"/>
    </sheetView>
  </sheetViews>
  <sheetFormatPr defaultRowHeight="10.15" x14ac:dyDescent="0.3"/>
  <cols>
    <col min="1" max="1" width="22" style="6" customWidth="1"/>
    <col min="2" max="2" width="9.33203125" style="6"/>
    <col min="3" max="3" width="10.83203125" style="6" customWidth="1"/>
    <col min="4" max="4" width="12.83203125" style="6" customWidth="1"/>
    <col min="5" max="7" width="9.33203125" style="6"/>
  </cols>
  <sheetData>
    <row r="1" spans="1:4" ht="11.65" x14ac:dyDescent="0.3">
      <c r="A1" s="1" t="s">
        <v>119</v>
      </c>
    </row>
    <row r="3" spans="1:4" ht="11.65" x14ac:dyDescent="0.35">
      <c r="A3" s="28" t="s">
        <v>3</v>
      </c>
      <c r="B3" s="28" t="s">
        <v>28</v>
      </c>
      <c r="C3" s="28" t="s">
        <v>17</v>
      </c>
      <c r="D3" s="28" t="s">
        <v>0</v>
      </c>
    </row>
    <row r="4" spans="1:4" x14ac:dyDescent="0.3">
      <c r="A4" s="6" t="s">
        <v>4</v>
      </c>
      <c r="B4" s="11">
        <v>357</v>
      </c>
      <c r="C4" s="11">
        <v>33</v>
      </c>
      <c r="D4" s="11">
        <v>8</v>
      </c>
    </row>
    <row r="5" spans="1:4" x14ac:dyDescent="0.3">
      <c r="A5" s="6" t="s">
        <v>5</v>
      </c>
      <c r="B5" s="11">
        <v>7</v>
      </c>
      <c r="C5" s="11">
        <v>1</v>
      </c>
      <c r="D5" s="11">
        <v>1</v>
      </c>
    </row>
    <row r="6" spans="1:4" x14ac:dyDescent="0.3">
      <c r="A6" s="6" t="s">
        <v>6</v>
      </c>
      <c r="B6" s="11">
        <v>267</v>
      </c>
      <c r="C6" s="11">
        <v>25</v>
      </c>
      <c r="D6" s="11">
        <v>58</v>
      </c>
    </row>
    <row r="7" spans="1:4" x14ac:dyDescent="0.3">
      <c r="A7" s="6" t="s">
        <v>7</v>
      </c>
      <c r="B7" s="11">
        <v>189</v>
      </c>
      <c r="C7" s="11">
        <v>17</v>
      </c>
      <c r="D7" s="11">
        <v>22</v>
      </c>
    </row>
    <row r="8" spans="1:4" x14ac:dyDescent="0.3">
      <c r="A8" s="6" t="s">
        <v>8</v>
      </c>
      <c r="B8" s="11">
        <v>118</v>
      </c>
      <c r="C8" s="11">
        <v>11</v>
      </c>
      <c r="D8" s="11">
        <v>92</v>
      </c>
    </row>
    <row r="9" spans="1:4" x14ac:dyDescent="0.3">
      <c r="A9" s="6" t="s">
        <v>9</v>
      </c>
      <c r="B9" s="11">
        <v>23</v>
      </c>
      <c r="C9" s="11">
        <v>2</v>
      </c>
      <c r="D9" s="11">
        <v>18</v>
      </c>
    </row>
    <row r="10" spans="1:4" x14ac:dyDescent="0.3">
      <c r="A10" s="6" t="s">
        <v>10</v>
      </c>
      <c r="B10" s="11">
        <v>121</v>
      </c>
      <c r="C10" s="11">
        <v>11</v>
      </c>
      <c r="D10" s="11">
        <v>54</v>
      </c>
    </row>
    <row r="11" spans="1:4" x14ac:dyDescent="0.3">
      <c r="A11" s="35" t="s">
        <v>1</v>
      </c>
      <c r="B11" s="2">
        <v>1082</v>
      </c>
      <c r="C11" s="2">
        <v>100</v>
      </c>
      <c r="D11" s="2">
        <v>253</v>
      </c>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C0FF2-B07A-4379-951E-CBB35BAEF0C5}">
  <dimension ref="A1:E6"/>
  <sheetViews>
    <sheetView showGridLines="0" workbookViewId="0">
      <selection activeCell="D50" sqref="D50"/>
    </sheetView>
  </sheetViews>
  <sheetFormatPr defaultRowHeight="10.15" x14ac:dyDescent="0.3"/>
  <cols>
    <col min="1" max="1" width="18.5" customWidth="1"/>
    <col min="3" max="3" width="11.6640625" bestFit="1" customWidth="1"/>
    <col min="4" max="4" width="13.1640625" customWidth="1"/>
    <col min="5" max="5" width="17.33203125" customWidth="1"/>
  </cols>
  <sheetData>
    <row r="1" spans="1:5" ht="11.65" x14ac:dyDescent="0.3">
      <c r="A1" s="1" t="s">
        <v>133</v>
      </c>
      <c r="B1" s="6"/>
      <c r="C1" s="6"/>
      <c r="D1" s="6"/>
      <c r="E1" s="6"/>
    </row>
    <row r="2" spans="1:5" x14ac:dyDescent="0.3">
      <c r="A2" s="6"/>
      <c r="B2" s="6"/>
      <c r="C2" s="6"/>
      <c r="D2" s="6"/>
      <c r="E2" s="6"/>
    </row>
    <row r="3" spans="1:5" x14ac:dyDescent="0.3">
      <c r="A3" s="6" t="s">
        <v>97</v>
      </c>
      <c r="B3" s="6" t="s">
        <v>95</v>
      </c>
      <c r="C3" s="6" t="s">
        <v>96</v>
      </c>
      <c r="D3" s="6" t="s">
        <v>77</v>
      </c>
      <c r="E3" s="6" t="s">
        <v>27</v>
      </c>
    </row>
    <row r="4" spans="1:5" x14ac:dyDescent="0.3">
      <c r="A4" s="6" t="s">
        <v>131</v>
      </c>
      <c r="B4" s="6">
        <v>876</v>
      </c>
      <c r="C4" s="6">
        <v>874</v>
      </c>
      <c r="D4" s="32">
        <f>((Tabell7[[#This Row],[2024]]-Tabell7[[#This Row],[2023]])/Tabell7[[#This Row],[2023]])*100</f>
        <v>-0.22831050228310501</v>
      </c>
      <c r="E4" s="6">
        <v>160</v>
      </c>
    </row>
    <row r="5" spans="1:5" ht="11.65" x14ac:dyDescent="0.35">
      <c r="A5" s="3" t="s">
        <v>132</v>
      </c>
      <c r="B5" s="6"/>
      <c r="C5" s="6"/>
      <c r="D5" s="6"/>
      <c r="E5" s="6"/>
    </row>
    <row r="6" spans="1:5" x14ac:dyDescent="0.3">
      <c r="B6" s="6"/>
      <c r="C6" s="6"/>
      <c r="D6" s="6"/>
      <c r="E6" s="6"/>
    </row>
  </sheetData>
  <phoneticPr fontId="30" type="noConversion"/>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CA4C5-2217-4A9D-BBCF-BE5617AEC1B6}">
  <dimension ref="A1:D50"/>
  <sheetViews>
    <sheetView showGridLines="0" workbookViewId="0">
      <selection activeCell="A11" activeCellId="1" sqref="D50 A11"/>
    </sheetView>
  </sheetViews>
  <sheetFormatPr defaultRowHeight="10.15" x14ac:dyDescent="0.3"/>
  <cols>
    <col min="1" max="1" width="21" customWidth="1"/>
    <col min="2" max="2" width="14.6640625" customWidth="1"/>
    <col min="3" max="3" width="12.83203125" customWidth="1"/>
  </cols>
  <sheetData>
    <row r="1" spans="1:3" ht="11.65" x14ac:dyDescent="0.3">
      <c r="A1" s="1" t="s">
        <v>118</v>
      </c>
      <c r="B1" s="6"/>
      <c r="C1" s="6"/>
    </row>
    <row r="2" spans="1:3" x14ac:dyDescent="0.3">
      <c r="A2" s="6"/>
      <c r="B2" s="6"/>
      <c r="C2" s="6"/>
    </row>
    <row r="3" spans="1:3" x14ac:dyDescent="0.3">
      <c r="A3" s="6" t="s">
        <v>3</v>
      </c>
      <c r="B3" s="6" t="s">
        <v>117</v>
      </c>
      <c r="C3" s="6" t="s">
        <v>0</v>
      </c>
    </row>
    <row r="4" spans="1:3" x14ac:dyDescent="0.3">
      <c r="A4" s="6" t="s">
        <v>4</v>
      </c>
      <c r="B4" s="6">
        <v>0</v>
      </c>
      <c r="C4" s="6">
        <v>8</v>
      </c>
    </row>
    <row r="5" spans="1:3" x14ac:dyDescent="0.3">
      <c r="A5" s="6" t="s">
        <v>5</v>
      </c>
      <c r="B5" s="6">
        <v>0</v>
      </c>
      <c r="C5" s="6">
        <v>1</v>
      </c>
    </row>
    <row r="6" spans="1:3" x14ac:dyDescent="0.3">
      <c r="A6" s="6" t="s">
        <v>6</v>
      </c>
      <c r="B6" s="6">
        <v>2</v>
      </c>
      <c r="C6" s="6">
        <v>50</v>
      </c>
    </row>
    <row r="7" spans="1:3" x14ac:dyDescent="0.3">
      <c r="A7" s="6" t="s">
        <v>7</v>
      </c>
      <c r="B7" s="6">
        <v>4</v>
      </c>
      <c r="C7" s="6">
        <v>17</v>
      </c>
    </row>
    <row r="8" spans="1:3" x14ac:dyDescent="0.3">
      <c r="A8" s="6" t="s">
        <v>8</v>
      </c>
      <c r="B8" s="6">
        <v>62</v>
      </c>
      <c r="C8" s="6">
        <v>81</v>
      </c>
    </row>
    <row r="9" spans="1:3" x14ac:dyDescent="0.3">
      <c r="A9" s="6" t="s">
        <v>9</v>
      </c>
      <c r="B9" s="6">
        <v>21</v>
      </c>
      <c r="C9" s="6">
        <v>17</v>
      </c>
    </row>
    <row r="10" spans="1:3" x14ac:dyDescent="0.3">
      <c r="A10" s="6" t="s">
        <v>10</v>
      </c>
      <c r="B10" s="6">
        <v>11</v>
      </c>
      <c r="C10" s="6">
        <v>44</v>
      </c>
    </row>
    <row r="11" spans="1:3" x14ac:dyDescent="0.3">
      <c r="A11" s="35" t="s">
        <v>1</v>
      </c>
      <c r="B11" s="2">
        <v>99</v>
      </c>
      <c r="C11" s="2">
        <v>218</v>
      </c>
    </row>
    <row r="50" spans="4:4" x14ac:dyDescent="0.3">
      <c r="D50" s="21"/>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F1BD3-F6ED-4131-B6B1-38EA5079EDD8}">
  <dimension ref="A1:I9"/>
  <sheetViews>
    <sheetView showGridLines="0" workbookViewId="0">
      <selection activeCell="F56" sqref="F56"/>
    </sheetView>
  </sheetViews>
  <sheetFormatPr defaultRowHeight="10.15" x14ac:dyDescent="0.3"/>
  <cols>
    <col min="1" max="1" width="24.6640625" customWidth="1"/>
    <col min="2" max="9" width="12.33203125" customWidth="1"/>
    <col min="10" max="10" width="12.83203125" customWidth="1"/>
  </cols>
  <sheetData>
    <row r="1" spans="1:9" ht="11.65" x14ac:dyDescent="0.3">
      <c r="A1" s="1" t="s">
        <v>123</v>
      </c>
      <c r="B1" s="6"/>
      <c r="C1" s="6"/>
      <c r="D1" s="6"/>
      <c r="E1" s="6"/>
      <c r="F1" s="6"/>
      <c r="G1" s="6"/>
      <c r="H1" s="6"/>
      <c r="I1" s="6"/>
    </row>
    <row r="2" spans="1:9" x14ac:dyDescent="0.3">
      <c r="A2" s="6"/>
      <c r="B2" s="6"/>
      <c r="C2" s="6"/>
      <c r="D2" s="6"/>
      <c r="E2" s="6"/>
      <c r="F2" s="6"/>
      <c r="G2" s="6"/>
      <c r="H2" s="6"/>
      <c r="I2" s="6"/>
    </row>
    <row r="3" spans="1:9" s="9" customFormat="1" ht="20.25" x14ac:dyDescent="0.3">
      <c r="A3" s="9" t="s">
        <v>3</v>
      </c>
      <c r="B3" s="9" t="s">
        <v>4</v>
      </c>
      <c r="C3" s="9" t="s">
        <v>5</v>
      </c>
      <c r="D3" s="9" t="s">
        <v>6</v>
      </c>
      <c r="E3" s="9" t="s">
        <v>7</v>
      </c>
      <c r="F3" s="9" t="s">
        <v>8</v>
      </c>
      <c r="G3" s="9" t="s">
        <v>9</v>
      </c>
      <c r="H3" s="9" t="s">
        <v>10</v>
      </c>
      <c r="I3" s="9" t="s">
        <v>0</v>
      </c>
    </row>
    <row r="4" spans="1:9" x14ac:dyDescent="0.3">
      <c r="A4" t="s">
        <v>12</v>
      </c>
      <c r="B4" s="6">
        <v>3</v>
      </c>
      <c r="C4" s="6">
        <v>0</v>
      </c>
      <c r="D4" s="6">
        <v>42</v>
      </c>
      <c r="E4" s="6">
        <v>9</v>
      </c>
      <c r="F4" s="6">
        <v>32</v>
      </c>
      <c r="G4" s="6">
        <v>4</v>
      </c>
      <c r="H4" s="6">
        <v>7</v>
      </c>
      <c r="I4" s="6">
        <v>97</v>
      </c>
    </row>
    <row r="5" spans="1:9" x14ac:dyDescent="0.3">
      <c r="A5" t="s">
        <v>13</v>
      </c>
      <c r="B5" s="6">
        <v>7</v>
      </c>
      <c r="C5" s="6">
        <v>1</v>
      </c>
      <c r="D5" s="6">
        <v>13</v>
      </c>
      <c r="E5" s="6">
        <v>9</v>
      </c>
      <c r="F5" s="6">
        <v>5</v>
      </c>
      <c r="G5" s="6">
        <v>0</v>
      </c>
      <c r="H5" s="6">
        <v>1</v>
      </c>
      <c r="I5" s="6">
        <v>36</v>
      </c>
    </row>
    <row r="6" spans="1:9" x14ac:dyDescent="0.3">
      <c r="A6" t="s">
        <v>14</v>
      </c>
      <c r="B6" s="6">
        <v>0</v>
      </c>
      <c r="C6" s="6">
        <v>0</v>
      </c>
      <c r="D6" s="6">
        <v>2</v>
      </c>
      <c r="E6" s="6">
        <v>1</v>
      </c>
      <c r="F6" s="6">
        <v>48</v>
      </c>
      <c r="G6" s="6">
        <v>15</v>
      </c>
      <c r="H6" s="6">
        <v>52</v>
      </c>
      <c r="I6" s="6">
        <v>118</v>
      </c>
    </row>
    <row r="7" spans="1:9" ht="20.25" x14ac:dyDescent="0.3">
      <c r="A7" t="s">
        <v>15</v>
      </c>
      <c r="B7" s="6">
        <v>2</v>
      </c>
      <c r="C7" s="6">
        <v>0</v>
      </c>
      <c r="D7" s="6">
        <v>3</v>
      </c>
      <c r="E7" s="6">
        <v>2</v>
      </c>
      <c r="F7" s="6">
        <v>3</v>
      </c>
      <c r="G7" s="6">
        <v>0</v>
      </c>
      <c r="H7" s="6">
        <v>4</v>
      </c>
      <c r="I7" s="6">
        <v>14</v>
      </c>
    </row>
    <row r="8" spans="1:9" x14ac:dyDescent="0.3">
      <c r="A8" s="6" t="s">
        <v>16</v>
      </c>
      <c r="B8" s="6">
        <v>1</v>
      </c>
      <c r="C8" s="6">
        <v>0</v>
      </c>
      <c r="D8" s="6">
        <v>7</v>
      </c>
      <c r="E8" s="6">
        <v>2</v>
      </c>
      <c r="F8" s="6">
        <v>16</v>
      </c>
      <c r="G8" s="6">
        <v>2</v>
      </c>
      <c r="H8" s="6">
        <v>4</v>
      </c>
      <c r="I8" s="6">
        <v>32</v>
      </c>
    </row>
    <row r="9" spans="1:9" x14ac:dyDescent="0.3">
      <c r="A9" s="35" t="s">
        <v>0</v>
      </c>
      <c r="B9" s="2">
        <v>13</v>
      </c>
      <c r="C9" s="2">
        <v>1</v>
      </c>
      <c r="D9" s="2">
        <v>67</v>
      </c>
      <c r="E9" s="2">
        <v>23</v>
      </c>
      <c r="F9" s="2">
        <v>104</v>
      </c>
      <c r="G9" s="2">
        <v>21</v>
      </c>
      <c r="H9" s="2">
        <v>68</v>
      </c>
      <c r="I9" s="2">
        <v>297</v>
      </c>
    </row>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5432-A879-4953-A6BE-0DFA52DD1E63}">
  <dimension ref="A1:J29"/>
  <sheetViews>
    <sheetView showGridLines="0" topLeftCell="A16" workbookViewId="0">
      <selection activeCell="M48" sqref="M48"/>
    </sheetView>
  </sheetViews>
  <sheetFormatPr defaultRowHeight="10.15" x14ac:dyDescent="0.3"/>
  <cols>
    <col min="1" max="1" width="19.6640625" customWidth="1"/>
    <col min="2" max="7" width="18.33203125" customWidth="1"/>
    <col min="8" max="8" width="17.83203125" customWidth="1"/>
    <col min="9" max="9" width="16.6640625" customWidth="1"/>
    <col min="10" max="10" width="22.5" customWidth="1"/>
  </cols>
  <sheetData>
    <row r="1" spans="1:10" x14ac:dyDescent="0.3">
      <c r="A1" s="6" t="s">
        <v>76</v>
      </c>
    </row>
    <row r="3" spans="1:10" x14ac:dyDescent="0.3">
      <c r="A3" s="6" t="s">
        <v>3</v>
      </c>
      <c r="B3" s="6">
        <v>2022</v>
      </c>
      <c r="C3" s="6"/>
      <c r="D3" s="6"/>
      <c r="E3" s="6">
        <v>2023</v>
      </c>
      <c r="F3" s="6"/>
      <c r="G3" s="6"/>
      <c r="H3" s="6">
        <v>2024</v>
      </c>
      <c r="I3" s="6"/>
      <c r="J3" s="6"/>
    </row>
    <row r="4" spans="1:10" s="21" customFormat="1" x14ac:dyDescent="0.3">
      <c r="A4" s="20"/>
      <c r="B4" s="20" t="s">
        <v>71</v>
      </c>
      <c r="C4" s="20" t="s">
        <v>72</v>
      </c>
      <c r="D4" s="20" t="s">
        <v>73</v>
      </c>
      <c r="E4" s="20" t="s">
        <v>71</v>
      </c>
      <c r="F4" s="20" t="s">
        <v>72</v>
      </c>
      <c r="G4" s="20" t="s">
        <v>73</v>
      </c>
      <c r="H4" s="20" t="s">
        <v>71</v>
      </c>
      <c r="I4" s="20" t="s">
        <v>72</v>
      </c>
      <c r="J4" s="20" t="s">
        <v>73</v>
      </c>
    </row>
    <row r="5" spans="1:10" x14ac:dyDescent="0.3">
      <c r="A5" t="s">
        <v>75</v>
      </c>
      <c r="B5" s="18">
        <v>10</v>
      </c>
      <c r="C5" s="18" t="s">
        <v>74</v>
      </c>
      <c r="D5" s="18" t="s">
        <v>74</v>
      </c>
      <c r="E5" s="18">
        <v>55</v>
      </c>
      <c r="F5" s="18" t="s">
        <v>74</v>
      </c>
      <c r="G5" s="18" t="s">
        <v>74</v>
      </c>
      <c r="H5" s="18">
        <v>146</v>
      </c>
      <c r="I5" s="18" t="s">
        <v>74</v>
      </c>
      <c r="J5" s="18" t="s">
        <v>74</v>
      </c>
    </row>
    <row r="6" spans="1:10" x14ac:dyDescent="0.3">
      <c r="A6" s="6" t="s">
        <v>4</v>
      </c>
      <c r="B6" s="18">
        <v>10</v>
      </c>
      <c r="C6" s="18">
        <v>10</v>
      </c>
      <c r="D6" s="18">
        <v>100</v>
      </c>
      <c r="E6" s="18">
        <v>11</v>
      </c>
      <c r="F6" s="18">
        <v>11</v>
      </c>
      <c r="G6" s="18">
        <v>100</v>
      </c>
      <c r="H6" s="18">
        <v>13</v>
      </c>
      <c r="I6" s="18">
        <v>13</v>
      </c>
      <c r="J6" s="18">
        <v>100</v>
      </c>
    </row>
    <row r="7" spans="1:10" x14ac:dyDescent="0.3">
      <c r="A7" s="6" t="s">
        <v>5</v>
      </c>
      <c r="B7" s="18" t="s">
        <v>74</v>
      </c>
      <c r="C7" s="18" t="s">
        <v>74</v>
      </c>
      <c r="D7" s="18" t="s">
        <v>74</v>
      </c>
      <c r="E7" s="18">
        <v>1</v>
      </c>
      <c r="F7" s="18">
        <v>1</v>
      </c>
      <c r="G7" s="18">
        <v>100</v>
      </c>
      <c r="H7" s="18">
        <v>1</v>
      </c>
      <c r="I7" s="18">
        <v>1</v>
      </c>
      <c r="J7" s="18">
        <v>100</v>
      </c>
    </row>
    <row r="8" spans="1:10" x14ac:dyDescent="0.3">
      <c r="A8" s="6" t="s">
        <v>6</v>
      </c>
      <c r="B8" s="18">
        <v>54</v>
      </c>
      <c r="C8" s="18">
        <v>45</v>
      </c>
      <c r="D8" s="18">
        <v>83</v>
      </c>
      <c r="E8" s="18">
        <v>78</v>
      </c>
      <c r="F8" s="18">
        <v>67</v>
      </c>
      <c r="G8" s="18">
        <v>86</v>
      </c>
      <c r="H8" s="18">
        <v>80</v>
      </c>
      <c r="I8" s="18">
        <v>67</v>
      </c>
      <c r="J8" s="18">
        <v>84</v>
      </c>
    </row>
    <row r="9" spans="1:10" x14ac:dyDescent="0.3">
      <c r="A9" s="6" t="s">
        <v>7</v>
      </c>
      <c r="B9" s="18">
        <v>24</v>
      </c>
      <c r="C9" s="18">
        <v>22</v>
      </c>
      <c r="D9" s="18">
        <v>92</v>
      </c>
      <c r="E9" s="18">
        <v>25</v>
      </c>
      <c r="F9" s="18">
        <v>24</v>
      </c>
      <c r="G9" s="18">
        <v>96</v>
      </c>
      <c r="H9" s="18">
        <v>26</v>
      </c>
      <c r="I9" s="18">
        <v>23</v>
      </c>
      <c r="J9" s="18">
        <v>88</v>
      </c>
    </row>
    <row r="10" spans="1:10" x14ac:dyDescent="0.3">
      <c r="A10" s="6" t="s">
        <v>8</v>
      </c>
      <c r="B10" s="18">
        <v>31</v>
      </c>
      <c r="C10" s="18">
        <v>28</v>
      </c>
      <c r="D10" s="18">
        <v>90</v>
      </c>
      <c r="E10" s="18">
        <v>117</v>
      </c>
      <c r="F10" s="18">
        <v>95</v>
      </c>
      <c r="G10" s="18">
        <v>81</v>
      </c>
      <c r="H10" s="18">
        <v>131</v>
      </c>
      <c r="I10" s="18">
        <v>104</v>
      </c>
      <c r="J10" s="18">
        <v>79</v>
      </c>
    </row>
    <row r="11" spans="1:10" x14ac:dyDescent="0.3">
      <c r="A11" s="6" t="s">
        <v>9</v>
      </c>
      <c r="B11" s="18">
        <v>2</v>
      </c>
      <c r="C11" s="18">
        <v>1</v>
      </c>
      <c r="D11" s="18">
        <v>50</v>
      </c>
      <c r="E11" s="18">
        <v>16</v>
      </c>
      <c r="F11" s="18">
        <v>11</v>
      </c>
      <c r="G11" s="18">
        <v>69</v>
      </c>
      <c r="H11" s="18">
        <v>24</v>
      </c>
      <c r="I11" s="18">
        <v>20</v>
      </c>
      <c r="J11" s="18">
        <v>83</v>
      </c>
    </row>
    <row r="12" spans="1:10" x14ac:dyDescent="0.3">
      <c r="A12" s="6" t="s">
        <v>10</v>
      </c>
      <c r="B12" s="18">
        <v>6</v>
      </c>
      <c r="C12" s="18">
        <v>3</v>
      </c>
      <c r="D12" s="18">
        <v>50</v>
      </c>
      <c r="E12" s="18">
        <v>48</v>
      </c>
      <c r="F12" s="18">
        <v>35</v>
      </c>
      <c r="G12" s="18">
        <v>73</v>
      </c>
      <c r="H12" s="18">
        <v>85</v>
      </c>
      <c r="I12" s="18">
        <v>68</v>
      </c>
      <c r="J12" s="18">
        <v>80</v>
      </c>
    </row>
    <row r="13" spans="1:10" x14ac:dyDescent="0.3">
      <c r="A13" t="s">
        <v>16</v>
      </c>
      <c r="B13" s="19">
        <v>3</v>
      </c>
      <c r="C13" s="19">
        <v>3</v>
      </c>
      <c r="D13" s="19">
        <v>100</v>
      </c>
      <c r="E13" s="19" t="s">
        <v>74</v>
      </c>
      <c r="F13" s="19" t="s">
        <v>74</v>
      </c>
      <c r="G13" s="19" t="s">
        <v>74</v>
      </c>
      <c r="H13" s="19" t="s">
        <v>74</v>
      </c>
      <c r="I13" s="19" t="s">
        <v>74</v>
      </c>
      <c r="J13" s="19" t="s">
        <v>74</v>
      </c>
    </row>
    <row r="14" spans="1:10" s="22" customFormat="1" x14ac:dyDescent="0.3">
      <c r="A14" s="22" t="s">
        <v>1</v>
      </c>
      <c r="B14" s="23">
        <v>140</v>
      </c>
      <c r="C14" s="23">
        <v>112</v>
      </c>
      <c r="D14" s="23">
        <v>80</v>
      </c>
      <c r="E14" s="23">
        <v>351</v>
      </c>
      <c r="F14" s="23">
        <v>244</v>
      </c>
      <c r="G14" s="23">
        <v>70</v>
      </c>
      <c r="H14" s="23">
        <v>506</v>
      </c>
      <c r="I14" s="23">
        <v>296</v>
      </c>
      <c r="J14" s="23">
        <v>58</v>
      </c>
    </row>
    <row r="15" spans="1:10" x14ac:dyDescent="0.3">
      <c r="B15" s="19"/>
      <c r="C15" s="19"/>
      <c r="D15" s="19"/>
      <c r="E15" s="19"/>
      <c r="F15" s="19"/>
      <c r="G15" s="19"/>
      <c r="H15" s="19"/>
      <c r="I15" s="19"/>
      <c r="J15" s="19"/>
    </row>
    <row r="16" spans="1:10" ht="11.65" x14ac:dyDescent="0.3">
      <c r="A16" s="1" t="s">
        <v>122</v>
      </c>
      <c r="B16" s="18"/>
      <c r="C16" s="18"/>
      <c r="D16" s="18"/>
      <c r="E16" s="18"/>
      <c r="F16" s="18"/>
      <c r="G16" s="18"/>
      <c r="H16" s="18"/>
      <c r="I16" s="18"/>
      <c r="J16" s="18"/>
    </row>
    <row r="17" spans="1:10" x14ac:dyDescent="0.3">
      <c r="A17" s="6"/>
      <c r="B17" s="18"/>
      <c r="C17" s="18"/>
      <c r="D17" s="18"/>
      <c r="E17" s="18"/>
      <c r="F17" s="18"/>
      <c r="G17" s="18"/>
      <c r="H17" s="18"/>
      <c r="I17" s="18"/>
      <c r="J17" s="18"/>
    </row>
    <row r="18" spans="1:10" s="9" customFormat="1" x14ac:dyDescent="0.3">
      <c r="A18" s="9" t="s">
        <v>11</v>
      </c>
      <c r="B18" s="33" t="s">
        <v>62</v>
      </c>
      <c r="C18" s="33" t="s">
        <v>63</v>
      </c>
      <c r="D18" s="33" t="s">
        <v>89</v>
      </c>
      <c r="E18" s="33" t="s">
        <v>90</v>
      </c>
      <c r="F18" s="33" t="s">
        <v>91</v>
      </c>
      <c r="G18" s="33" t="s">
        <v>92</v>
      </c>
    </row>
    <row r="19" spans="1:10" x14ac:dyDescent="0.3">
      <c r="A19" t="s">
        <v>75</v>
      </c>
      <c r="B19" s="18">
        <v>0</v>
      </c>
      <c r="C19" s="18">
        <v>0</v>
      </c>
      <c r="D19" s="18">
        <v>0</v>
      </c>
      <c r="E19" s="18">
        <v>118</v>
      </c>
      <c r="F19" s="18">
        <v>0</v>
      </c>
      <c r="G19" s="18">
        <v>0</v>
      </c>
    </row>
    <row r="20" spans="1:10" x14ac:dyDescent="0.3">
      <c r="A20" s="6" t="s">
        <v>12</v>
      </c>
      <c r="B20" s="18">
        <v>117</v>
      </c>
      <c r="C20" s="18">
        <v>92</v>
      </c>
      <c r="D20" s="31">
        <f>(Tabell18[[#This Row],[Svarande 2023]]/Tabell18[[#This Row],[Tillfrågade 2023]])*100</f>
        <v>78.632478632478637</v>
      </c>
      <c r="E20" s="18">
        <v>134</v>
      </c>
      <c r="F20" s="18">
        <v>97</v>
      </c>
      <c r="G20" s="18">
        <v>72</v>
      </c>
    </row>
    <row r="21" spans="1:10" x14ac:dyDescent="0.3">
      <c r="A21" s="6" t="s">
        <v>13</v>
      </c>
      <c r="B21" s="18">
        <v>34</v>
      </c>
      <c r="C21" s="18">
        <v>34</v>
      </c>
      <c r="D21" s="31">
        <f>(Tabell18[[#This Row],[Svarande 2023]]/Tabell18[[#This Row],[Tillfrågade 2023]])*100</f>
        <v>100</v>
      </c>
      <c r="E21" s="18">
        <v>37</v>
      </c>
      <c r="F21" s="18">
        <v>36</v>
      </c>
      <c r="G21" s="18">
        <v>97</v>
      </c>
    </row>
    <row r="22" spans="1:10" x14ac:dyDescent="0.3">
      <c r="A22" s="6" t="s">
        <v>14</v>
      </c>
      <c r="B22" s="18">
        <v>104</v>
      </c>
      <c r="C22" s="18">
        <v>85</v>
      </c>
      <c r="D22" s="31">
        <f>(Tabell18[[#This Row],[Svarande 2023]]/Tabell18[[#This Row],[Tillfrågade 2023]])*100</f>
        <v>81.730769230769226</v>
      </c>
      <c r="E22" s="18">
        <v>164</v>
      </c>
      <c r="F22" s="18">
        <v>118</v>
      </c>
      <c r="G22" s="18">
        <v>72</v>
      </c>
    </row>
    <row r="23" spans="1:10" x14ac:dyDescent="0.3">
      <c r="A23" s="6" t="s">
        <v>15</v>
      </c>
      <c r="B23" s="18">
        <v>12</v>
      </c>
      <c r="C23" s="18">
        <v>11</v>
      </c>
      <c r="D23" s="31">
        <f>(Tabell18[[#This Row],[Svarande 2023]]/Tabell18[[#This Row],[Tillfrågade 2023]])*100</f>
        <v>91.666666666666657</v>
      </c>
      <c r="E23" s="18">
        <v>15</v>
      </c>
      <c r="F23" s="18">
        <v>14</v>
      </c>
      <c r="G23" s="18">
        <v>93</v>
      </c>
    </row>
    <row r="24" spans="1:10" x14ac:dyDescent="0.3">
      <c r="A24" s="6" t="s">
        <v>16</v>
      </c>
      <c r="B24" s="18">
        <v>26</v>
      </c>
      <c r="C24" s="18">
        <v>22</v>
      </c>
      <c r="D24" s="31">
        <f>(Tabell18[[#This Row],[Svarande 2023]]/Tabell18[[#This Row],[Tillfrågade 2023]])*100</f>
        <v>84.615384615384613</v>
      </c>
      <c r="E24" s="18">
        <v>38</v>
      </c>
      <c r="F24" s="18">
        <v>32</v>
      </c>
      <c r="G24" s="18">
        <v>84</v>
      </c>
    </row>
    <row r="25" spans="1:10" s="22" customFormat="1" x14ac:dyDescent="0.3">
      <c r="A25" s="35" t="s">
        <v>1</v>
      </c>
      <c r="B25" s="2">
        <v>293</v>
      </c>
      <c r="C25" s="2">
        <v>244</v>
      </c>
      <c r="D25" s="2">
        <f>(Tabell18[[#This Row],[Svarande 2023]]/Tabell18[[#This Row],[Tillfrågade 2023]])*100</f>
        <v>83.276450511945384</v>
      </c>
      <c r="E25" s="2">
        <v>506</v>
      </c>
      <c r="F25" s="2">
        <v>297</v>
      </c>
      <c r="G25" s="2">
        <v>59</v>
      </c>
    </row>
    <row r="26" spans="1:10" ht="11.65" x14ac:dyDescent="0.35">
      <c r="A26" s="26"/>
    </row>
    <row r="27" spans="1:10" x14ac:dyDescent="0.3">
      <c r="B27" s="19"/>
      <c r="C27" s="19"/>
      <c r="D27" s="19"/>
      <c r="E27" s="19"/>
      <c r="F27" s="19"/>
      <c r="G27" s="19"/>
      <c r="H27" s="19"/>
      <c r="I27" s="19"/>
      <c r="J27" s="19"/>
    </row>
    <row r="28" spans="1:10" x14ac:dyDescent="0.3">
      <c r="B28" s="19"/>
      <c r="C28" s="19"/>
      <c r="D28" s="19"/>
      <c r="E28" s="19"/>
      <c r="F28" s="19"/>
      <c r="G28" s="19"/>
      <c r="H28" s="19"/>
      <c r="I28" s="19"/>
      <c r="J28" s="19"/>
    </row>
    <row r="29" spans="1:10" x14ac:dyDescent="0.3">
      <c r="B29" s="19"/>
      <c r="C29" s="19"/>
      <c r="D29" s="19"/>
      <c r="E29" s="19"/>
      <c r="F29" s="19"/>
      <c r="G29" s="19"/>
      <c r="H29" s="19"/>
      <c r="I29" s="19"/>
      <c r="J29" s="19"/>
    </row>
  </sheetData>
  <phoneticPr fontId="30"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E2E2D-2092-4D5F-AB96-C882D7587C3E}">
  <dimension ref="A1:E9"/>
  <sheetViews>
    <sheetView showGridLines="0" workbookViewId="0">
      <selection activeCell="A9" sqref="A9"/>
    </sheetView>
  </sheetViews>
  <sheetFormatPr defaultRowHeight="10.15" x14ac:dyDescent="0.3"/>
  <cols>
    <col min="1" max="1" width="27" customWidth="1"/>
    <col min="2" max="5" width="18.1640625" customWidth="1"/>
    <col min="6" max="6" width="16.5" customWidth="1"/>
  </cols>
  <sheetData>
    <row r="1" spans="1:5" ht="11.65" x14ac:dyDescent="0.3">
      <c r="A1" s="1" t="s">
        <v>124</v>
      </c>
      <c r="B1" s="6"/>
      <c r="C1" s="6"/>
      <c r="D1" s="6"/>
      <c r="E1" s="6"/>
    </row>
    <row r="2" spans="1:5" x14ac:dyDescent="0.3">
      <c r="A2" s="6"/>
      <c r="B2" s="6"/>
      <c r="C2" s="6"/>
      <c r="D2" s="6"/>
      <c r="E2" s="6"/>
    </row>
    <row r="3" spans="1:5" ht="20.25" x14ac:dyDescent="0.3">
      <c r="A3" s="9" t="s">
        <v>11</v>
      </c>
      <c r="B3" s="9" t="s">
        <v>18</v>
      </c>
      <c r="C3" s="9" t="s">
        <v>19</v>
      </c>
      <c r="D3" s="9" t="s">
        <v>20</v>
      </c>
      <c r="E3" s="9" t="s">
        <v>0</v>
      </c>
    </row>
    <row r="4" spans="1:5" x14ac:dyDescent="0.3">
      <c r="A4" s="9" t="s">
        <v>12</v>
      </c>
      <c r="B4" s="9">
        <v>6</v>
      </c>
      <c r="C4" s="9">
        <v>50</v>
      </c>
      <c r="D4" s="9">
        <v>41</v>
      </c>
      <c r="E4" s="9">
        <v>97</v>
      </c>
    </row>
    <row r="5" spans="1:5" x14ac:dyDescent="0.3">
      <c r="A5" s="9" t="s">
        <v>13</v>
      </c>
      <c r="B5" s="9">
        <v>22</v>
      </c>
      <c r="C5" s="9">
        <v>11</v>
      </c>
      <c r="D5" s="9">
        <v>3</v>
      </c>
      <c r="E5" s="9">
        <v>36</v>
      </c>
    </row>
    <row r="6" spans="1:5" x14ac:dyDescent="0.3">
      <c r="A6" s="9" t="s">
        <v>14</v>
      </c>
      <c r="B6" s="9">
        <v>0</v>
      </c>
      <c r="C6" s="9">
        <v>38</v>
      </c>
      <c r="D6" s="9">
        <v>80</v>
      </c>
      <c r="E6" s="9">
        <v>118</v>
      </c>
    </row>
    <row r="7" spans="1:5" ht="20.25" x14ac:dyDescent="0.3">
      <c r="A7" s="9" t="s">
        <v>15</v>
      </c>
      <c r="B7" s="9">
        <v>3</v>
      </c>
      <c r="C7" s="9">
        <v>5</v>
      </c>
      <c r="D7" s="9">
        <v>6</v>
      </c>
      <c r="E7" s="9">
        <v>14</v>
      </c>
    </row>
    <row r="8" spans="1:5" x14ac:dyDescent="0.3">
      <c r="A8" s="9" t="s">
        <v>16</v>
      </c>
      <c r="B8" s="9">
        <v>4</v>
      </c>
      <c r="C8" s="9">
        <v>7</v>
      </c>
      <c r="D8" s="9">
        <v>21</v>
      </c>
      <c r="E8" s="9">
        <v>32</v>
      </c>
    </row>
    <row r="9" spans="1:5" x14ac:dyDescent="0.3">
      <c r="A9" s="35" t="s">
        <v>0</v>
      </c>
      <c r="B9" s="2">
        <v>35</v>
      </c>
      <c r="C9" s="2">
        <v>111</v>
      </c>
      <c r="D9" s="2">
        <v>151</v>
      </c>
      <c r="E9" s="2">
        <v>297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8940-3140-4730-B493-D8B21C40D676}">
  <dimension ref="A1:G11"/>
  <sheetViews>
    <sheetView showGridLines="0" workbookViewId="0">
      <selection activeCell="A9" sqref="A9:A10"/>
    </sheetView>
  </sheetViews>
  <sheetFormatPr defaultRowHeight="10.15" x14ac:dyDescent="0.3"/>
  <cols>
    <col min="1" max="1" width="21" customWidth="1"/>
    <col min="2" max="5" width="32.6640625" customWidth="1"/>
    <col min="7" max="7" width="12.83203125" customWidth="1"/>
  </cols>
  <sheetData>
    <row r="1" spans="1:7" ht="11.65" x14ac:dyDescent="0.3">
      <c r="A1" s="1" t="s">
        <v>125</v>
      </c>
    </row>
    <row r="3" spans="1:7" s="9" customFormat="1" ht="20.25" x14ac:dyDescent="0.3">
      <c r="A3" s="9" t="s">
        <v>11</v>
      </c>
      <c r="B3" s="9" t="s">
        <v>120</v>
      </c>
      <c r="C3" s="9" t="s">
        <v>121</v>
      </c>
      <c r="D3" s="9" t="s">
        <v>137</v>
      </c>
      <c r="E3" s="9" t="s">
        <v>135</v>
      </c>
      <c r="F3" s="9" t="s">
        <v>16</v>
      </c>
      <c r="G3" s="9" t="s">
        <v>0</v>
      </c>
    </row>
    <row r="4" spans="1:7" x14ac:dyDescent="0.3">
      <c r="A4" t="s">
        <v>12</v>
      </c>
      <c r="B4">
        <v>14</v>
      </c>
      <c r="C4">
        <v>32</v>
      </c>
      <c r="D4">
        <v>29</v>
      </c>
      <c r="E4">
        <v>12</v>
      </c>
      <c r="F4">
        <v>10</v>
      </c>
      <c r="G4">
        <v>97</v>
      </c>
    </row>
    <row r="5" spans="1:7" x14ac:dyDescent="0.3">
      <c r="A5" t="s">
        <v>13</v>
      </c>
      <c r="B5">
        <v>8</v>
      </c>
      <c r="C5">
        <v>21</v>
      </c>
      <c r="D5">
        <v>3</v>
      </c>
      <c r="E5">
        <v>2</v>
      </c>
      <c r="F5">
        <v>2</v>
      </c>
      <c r="G5">
        <v>36</v>
      </c>
    </row>
    <row r="6" spans="1:7" x14ac:dyDescent="0.3">
      <c r="A6" t="s">
        <v>14</v>
      </c>
      <c r="B6">
        <v>11</v>
      </c>
      <c r="C6">
        <v>33</v>
      </c>
      <c r="D6">
        <v>62</v>
      </c>
      <c r="E6">
        <v>4</v>
      </c>
      <c r="F6">
        <v>8</v>
      </c>
      <c r="G6">
        <v>118</v>
      </c>
    </row>
    <row r="7" spans="1:7" ht="20.25" x14ac:dyDescent="0.3">
      <c r="A7" t="s">
        <v>15</v>
      </c>
      <c r="B7">
        <v>2</v>
      </c>
      <c r="C7">
        <v>4</v>
      </c>
      <c r="D7">
        <v>1</v>
      </c>
      <c r="E7">
        <v>2</v>
      </c>
      <c r="F7">
        <v>5</v>
      </c>
      <c r="G7">
        <v>14</v>
      </c>
    </row>
    <row r="8" spans="1:7" x14ac:dyDescent="0.3">
      <c r="A8" t="s">
        <v>16</v>
      </c>
      <c r="B8">
        <v>6</v>
      </c>
      <c r="C8">
        <v>6</v>
      </c>
      <c r="D8">
        <v>11</v>
      </c>
      <c r="E8">
        <v>7</v>
      </c>
      <c r="F8">
        <v>2</v>
      </c>
      <c r="G8">
        <v>32</v>
      </c>
    </row>
    <row r="9" spans="1:7" x14ac:dyDescent="0.3">
      <c r="A9" s="35" t="s">
        <v>0</v>
      </c>
      <c r="B9" s="2">
        <v>41</v>
      </c>
      <c r="C9" s="2">
        <v>96</v>
      </c>
      <c r="D9" s="2">
        <v>106</v>
      </c>
      <c r="E9" s="2">
        <v>27</v>
      </c>
      <c r="F9" s="2">
        <v>27</v>
      </c>
      <c r="G9" s="2">
        <v>297</v>
      </c>
    </row>
    <row r="10" spans="1:7" x14ac:dyDescent="0.3">
      <c r="A10" s="36" t="s">
        <v>17</v>
      </c>
      <c r="B10" s="30">
        <f>((B9/G9)*100)</f>
        <v>13.804713804713806</v>
      </c>
      <c r="C10" s="30">
        <f>(C9/G9)*100</f>
        <v>32.323232323232325</v>
      </c>
      <c r="D10" s="30">
        <f>(D9/G9)*100</f>
        <v>35.690235690235689</v>
      </c>
      <c r="E10" s="30">
        <f>(E9/G9)*100</f>
        <v>9.0909090909090917</v>
      </c>
      <c r="F10" s="29">
        <f>(F9/G9)*100</f>
        <v>9.0909090909090917</v>
      </c>
      <c r="G10" s="29">
        <f>(G9/G9)*100</f>
        <v>100</v>
      </c>
    </row>
    <row r="11" spans="1:7" s="6" customFormat="1" ht="11.65" x14ac:dyDescent="0.35">
      <c r="A11" s="3" t="s">
        <v>136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3D45C-D713-4D1E-A0B1-E9684EDC8D61}">
  <dimension ref="A1:A50"/>
  <sheetViews>
    <sheetView showGridLines="0" workbookViewId="0">
      <selection activeCell="D50" sqref="D50"/>
    </sheetView>
  </sheetViews>
  <sheetFormatPr defaultRowHeight="10.15" x14ac:dyDescent="0.3"/>
  <sheetData>
    <row r="1" spans="1:1" ht="11.65" x14ac:dyDescent="0.3">
      <c r="A1" s="1" t="s">
        <v>93</v>
      </c>
    </row>
    <row r="50" spans="1:1" ht="11.65" x14ac:dyDescent="0.35">
      <c r="A50" s="3" t="s">
        <v>134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4AD47-6D36-484C-944B-43B388269248}">
  <dimension ref="A1:H34"/>
  <sheetViews>
    <sheetView showGridLines="0" workbookViewId="0">
      <selection activeCell="D47" sqref="D47"/>
    </sheetView>
  </sheetViews>
  <sheetFormatPr defaultRowHeight="10.15" x14ac:dyDescent="0.3"/>
  <cols>
    <col min="1" max="1" width="38.6640625" customWidth="1"/>
    <col min="2" max="2" width="16.83203125" customWidth="1"/>
    <col min="3" max="3" width="17.33203125" customWidth="1"/>
    <col min="4" max="4" width="19.1640625" customWidth="1"/>
    <col min="5" max="5" width="13.1640625" customWidth="1"/>
    <col min="6" max="6" width="17.1640625" customWidth="1"/>
    <col min="7" max="7" width="18.83203125" customWidth="1"/>
    <col min="8" max="8" width="12.83203125" customWidth="1"/>
  </cols>
  <sheetData>
    <row r="1" spans="1:1" ht="11.65" x14ac:dyDescent="0.3">
      <c r="A1" s="1" t="s">
        <v>126</v>
      </c>
    </row>
    <row r="22" spans="1:8" ht="11.65" x14ac:dyDescent="0.35">
      <c r="A22" s="3" t="s">
        <v>127</v>
      </c>
    </row>
    <row r="24" spans="1:8" ht="11.65" x14ac:dyDescent="0.3">
      <c r="A24" s="1" t="s">
        <v>140</v>
      </c>
      <c r="B24" s="6"/>
      <c r="C24" s="6"/>
      <c r="D24" s="6"/>
      <c r="E24" s="6"/>
      <c r="F24" s="6"/>
      <c r="G24" s="6"/>
      <c r="H24" s="6"/>
    </row>
    <row r="25" spans="1:8" x14ac:dyDescent="0.3">
      <c r="A25" s="6"/>
      <c r="B25" s="6"/>
      <c r="C25" s="6"/>
      <c r="D25" s="6"/>
      <c r="E25" s="6"/>
      <c r="F25" s="6"/>
      <c r="G25" s="6"/>
      <c r="H25" s="6"/>
    </row>
    <row r="26" spans="1:8" x14ac:dyDescent="0.3">
      <c r="A26" s="6" t="s">
        <v>11</v>
      </c>
      <c r="B26" s="6" t="s">
        <v>64</v>
      </c>
      <c r="C26" s="6" t="s">
        <v>139</v>
      </c>
      <c r="D26" s="6" t="s">
        <v>65</v>
      </c>
      <c r="E26" s="6" t="s">
        <v>66</v>
      </c>
      <c r="F26" s="6" t="s">
        <v>67</v>
      </c>
      <c r="G26" s="6" t="s">
        <v>81</v>
      </c>
      <c r="H26" s="6" t="s">
        <v>0</v>
      </c>
    </row>
    <row r="27" spans="1:8" x14ac:dyDescent="0.3">
      <c r="A27" s="6" t="s">
        <v>12</v>
      </c>
      <c r="B27" s="6">
        <v>98</v>
      </c>
      <c r="C27" s="6">
        <v>1</v>
      </c>
      <c r="D27" s="6">
        <v>2</v>
      </c>
      <c r="E27" s="6">
        <v>0</v>
      </c>
      <c r="F27" s="6">
        <v>4</v>
      </c>
      <c r="G27" s="6">
        <v>5</v>
      </c>
      <c r="H27" s="6">
        <v>110</v>
      </c>
    </row>
    <row r="28" spans="1:8" x14ac:dyDescent="0.3">
      <c r="A28" s="6" t="s">
        <v>13</v>
      </c>
      <c r="B28" s="6">
        <v>20</v>
      </c>
      <c r="C28" s="6">
        <v>14</v>
      </c>
      <c r="D28" s="6">
        <v>1</v>
      </c>
      <c r="E28" s="6">
        <v>0</v>
      </c>
      <c r="F28" s="6">
        <v>1</v>
      </c>
      <c r="G28" s="6">
        <v>5</v>
      </c>
      <c r="H28" s="6">
        <v>41</v>
      </c>
    </row>
    <row r="29" spans="1:8" x14ac:dyDescent="0.3">
      <c r="A29" s="6" t="s">
        <v>14</v>
      </c>
      <c r="B29" s="6">
        <v>93</v>
      </c>
      <c r="C29" s="6">
        <v>0</v>
      </c>
      <c r="D29" s="6">
        <v>2</v>
      </c>
      <c r="E29" s="6">
        <v>1</v>
      </c>
      <c r="F29" s="6">
        <v>14</v>
      </c>
      <c r="G29" s="6">
        <v>2</v>
      </c>
      <c r="H29" s="6">
        <v>112</v>
      </c>
    </row>
    <row r="30" spans="1:8" x14ac:dyDescent="0.3">
      <c r="A30" s="6" t="s">
        <v>15</v>
      </c>
      <c r="B30" s="6">
        <v>27</v>
      </c>
      <c r="C30" s="6">
        <v>12</v>
      </c>
      <c r="D30" s="6">
        <v>11</v>
      </c>
      <c r="E30" s="6">
        <v>1</v>
      </c>
      <c r="F30" s="6">
        <v>10</v>
      </c>
      <c r="G30" s="6">
        <v>24</v>
      </c>
      <c r="H30" s="6">
        <v>85</v>
      </c>
    </row>
    <row r="31" spans="1:8" x14ac:dyDescent="0.3">
      <c r="A31" s="6" t="s">
        <v>16</v>
      </c>
      <c r="B31" s="6">
        <v>28</v>
      </c>
      <c r="C31" s="6">
        <v>0</v>
      </c>
      <c r="D31" s="6">
        <v>4</v>
      </c>
      <c r="E31" s="6">
        <v>0</v>
      </c>
      <c r="F31" s="6">
        <v>5</v>
      </c>
      <c r="G31" s="6">
        <v>2</v>
      </c>
      <c r="H31" s="6">
        <v>39</v>
      </c>
    </row>
    <row r="32" spans="1:8" x14ac:dyDescent="0.3">
      <c r="A32" s="35" t="s">
        <v>1</v>
      </c>
      <c r="B32" s="2">
        <v>266</v>
      </c>
      <c r="C32" s="2">
        <v>27</v>
      </c>
      <c r="D32" s="2">
        <v>20</v>
      </c>
      <c r="E32" s="2">
        <v>2</v>
      </c>
      <c r="F32" s="2">
        <v>34</v>
      </c>
      <c r="G32" s="2">
        <v>38</v>
      </c>
      <c r="H32" s="2">
        <v>387</v>
      </c>
    </row>
    <row r="33" spans="1:8" x14ac:dyDescent="0.3">
      <c r="A33" s="35" t="s">
        <v>17</v>
      </c>
      <c r="B33" s="2">
        <f>(B32/H32)*100</f>
        <v>68.73385012919897</v>
      </c>
      <c r="C33" s="2">
        <f>(C32/H32)*100</f>
        <v>6.9767441860465116</v>
      </c>
      <c r="D33" s="2">
        <f>(D32/H32)*100</f>
        <v>5.1679586563307494</v>
      </c>
      <c r="E33" s="2">
        <f>(E32/H32)*100</f>
        <v>0.516795865633075</v>
      </c>
      <c r="F33" s="2">
        <f>(F32/H32)*100</f>
        <v>8.7855297157622729</v>
      </c>
      <c r="G33" s="2">
        <f>(G32/H32)*100</f>
        <v>9.819121447028424</v>
      </c>
      <c r="H33" s="2">
        <f>(H32/H32)*100</f>
        <v>100</v>
      </c>
    </row>
    <row r="34" spans="1:8" ht="11.65" x14ac:dyDescent="0.35">
      <c r="A34" s="3" t="s">
        <v>127</v>
      </c>
      <c r="B34" s="6"/>
      <c r="C34" s="6"/>
      <c r="D34" s="6"/>
      <c r="E34" s="6"/>
      <c r="F34" s="6"/>
      <c r="G34" s="6"/>
      <c r="H34" s="6"/>
    </row>
  </sheetData>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C09BB-955A-47BF-9158-CBCF90B443FC}">
  <dimension ref="A1:F10"/>
  <sheetViews>
    <sheetView showGridLines="0" workbookViewId="0">
      <selection activeCell="B36" sqref="B36"/>
    </sheetView>
  </sheetViews>
  <sheetFormatPr defaultRowHeight="10.15" x14ac:dyDescent="0.3"/>
  <cols>
    <col min="1" max="1" width="38.6640625" customWidth="1"/>
    <col min="2" max="2" width="26.83203125" customWidth="1"/>
    <col min="3" max="3" width="23.6640625" customWidth="1"/>
    <col min="4" max="4" width="24.6640625" customWidth="1"/>
    <col min="5" max="5" width="25.5" customWidth="1"/>
    <col min="6" max="6" width="12.83203125" customWidth="1"/>
  </cols>
  <sheetData>
    <row r="1" spans="1:6" ht="11.65" x14ac:dyDescent="0.3">
      <c r="A1" s="1" t="s">
        <v>98</v>
      </c>
      <c r="B1" s="6"/>
      <c r="C1" s="6"/>
      <c r="D1" s="6"/>
      <c r="E1" s="6"/>
      <c r="F1" s="6"/>
    </row>
    <row r="2" spans="1:6" x14ac:dyDescent="0.3">
      <c r="A2" s="6"/>
      <c r="B2" s="6"/>
      <c r="C2" s="6"/>
      <c r="D2" s="6"/>
      <c r="E2" s="6"/>
      <c r="F2" s="6"/>
    </row>
    <row r="3" spans="1:6" x14ac:dyDescent="0.3">
      <c r="A3" s="6" t="s">
        <v>11</v>
      </c>
      <c r="B3" s="6" t="s">
        <v>23</v>
      </c>
      <c r="C3" s="6" t="s">
        <v>24</v>
      </c>
      <c r="D3" s="6" t="s">
        <v>25</v>
      </c>
      <c r="E3" s="6" t="s">
        <v>82</v>
      </c>
      <c r="F3" s="6" t="s">
        <v>0</v>
      </c>
    </row>
    <row r="4" spans="1:6" x14ac:dyDescent="0.3">
      <c r="A4" s="6" t="s">
        <v>12</v>
      </c>
      <c r="B4" s="11">
        <v>52</v>
      </c>
      <c r="C4" s="11">
        <v>743</v>
      </c>
      <c r="D4" s="11">
        <v>19</v>
      </c>
      <c r="E4" s="11">
        <v>814</v>
      </c>
      <c r="F4" s="11">
        <v>107</v>
      </c>
    </row>
    <row r="5" spans="1:6" x14ac:dyDescent="0.3">
      <c r="A5" s="6" t="s">
        <v>13</v>
      </c>
      <c r="B5" s="11">
        <v>65</v>
      </c>
      <c r="C5" s="11">
        <v>256</v>
      </c>
      <c r="D5" s="11">
        <v>28</v>
      </c>
      <c r="E5" s="11">
        <v>349</v>
      </c>
      <c r="F5" s="11">
        <v>41</v>
      </c>
    </row>
    <row r="6" spans="1:6" x14ac:dyDescent="0.3">
      <c r="A6" s="6" t="s">
        <v>14</v>
      </c>
      <c r="B6" s="11">
        <v>84</v>
      </c>
      <c r="C6" s="11">
        <v>1054</v>
      </c>
      <c r="D6" s="11">
        <v>67</v>
      </c>
      <c r="E6" s="11">
        <v>1205</v>
      </c>
      <c r="F6" s="11">
        <v>105</v>
      </c>
    </row>
    <row r="7" spans="1:6" x14ac:dyDescent="0.3">
      <c r="A7" s="6" t="s">
        <v>15</v>
      </c>
      <c r="B7" s="11">
        <v>122</v>
      </c>
      <c r="C7" s="11">
        <v>237</v>
      </c>
      <c r="D7" s="11">
        <v>20</v>
      </c>
      <c r="E7" s="11">
        <v>379</v>
      </c>
      <c r="F7" s="11">
        <v>76</v>
      </c>
    </row>
    <row r="8" spans="1:6" x14ac:dyDescent="0.3">
      <c r="A8" s="6" t="s">
        <v>16</v>
      </c>
      <c r="B8" s="11">
        <v>41</v>
      </c>
      <c r="C8" s="11">
        <v>170</v>
      </c>
      <c r="D8" s="11">
        <v>6</v>
      </c>
      <c r="E8" s="11">
        <v>217</v>
      </c>
      <c r="F8" s="11">
        <v>38</v>
      </c>
    </row>
    <row r="9" spans="1:6" x14ac:dyDescent="0.3">
      <c r="A9" s="35" t="s">
        <v>1</v>
      </c>
      <c r="B9" s="2">
        <v>364</v>
      </c>
      <c r="C9" s="2">
        <v>2460</v>
      </c>
      <c r="D9" s="2">
        <v>140</v>
      </c>
      <c r="E9" s="2">
        <v>2964</v>
      </c>
      <c r="F9" s="2">
        <v>367</v>
      </c>
    </row>
    <row r="10" spans="1:6" ht="11.65" x14ac:dyDescent="0.35">
      <c r="A10" s="3" t="s">
        <v>128</v>
      </c>
      <c r="B10" s="6"/>
      <c r="C10" s="6"/>
      <c r="D10" s="6"/>
      <c r="E10" s="6"/>
      <c r="F10" s="6"/>
    </row>
  </sheetData>
  <phoneticPr fontId="30" type="noConversion"/>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5F7F4-09C7-402A-B892-9900C7726C6C}">
  <dimension ref="A1:E26"/>
  <sheetViews>
    <sheetView showGridLines="0" workbookViewId="0">
      <selection activeCell="F38" sqref="F38"/>
    </sheetView>
  </sheetViews>
  <sheetFormatPr defaultRowHeight="10.15" x14ac:dyDescent="0.3"/>
  <cols>
    <col min="1" max="1" width="18.33203125" customWidth="1"/>
    <col min="2" max="5" width="13.5" customWidth="1"/>
  </cols>
  <sheetData>
    <row r="1" spans="1:5" ht="11.65" x14ac:dyDescent="0.3">
      <c r="A1" s="1" t="s">
        <v>100</v>
      </c>
      <c r="B1" s="6"/>
      <c r="C1" s="6"/>
      <c r="D1" s="6"/>
      <c r="E1" s="6"/>
    </row>
    <row r="2" spans="1:5" x14ac:dyDescent="0.3">
      <c r="A2" s="6"/>
      <c r="B2" s="6"/>
      <c r="C2" s="6"/>
      <c r="D2" s="6"/>
      <c r="E2" s="6"/>
    </row>
    <row r="3" spans="1:5" ht="30.4" x14ac:dyDescent="0.3">
      <c r="A3" s="9" t="s">
        <v>40</v>
      </c>
      <c r="B3" s="9" t="s">
        <v>26</v>
      </c>
      <c r="C3" s="9" t="s">
        <v>83</v>
      </c>
      <c r="D3" s="9" t="s">
        <v>99</v>
      </c>
      <c r="E3" s="9" t="s">
        <v>0</v>
      </c>
    </row>
    <row r="4" spans="1:5" x14ac:dyDescent="0.3">
      <c r="A4" s="6" t="s">
        <v>41</v>
      </c>
      <c r="B4" s="11">
        <v>9</v>
      </c>
      <c r="C4" s="7">
        <v>157223</v>
      </c>
      <c r="D4" s="14">
        <f>B4/(C4/1000)</f>
        <v>5.7243533070861129E-2</v>
      </c>
      <c r="E4" s="6">
        <v>4</v>
      </c>
    </row>
    <row r="5" spans="1:5" x14ac:dyDescent="0.3">
      <c r="A5" s="6" t="s">
        <v>42</v>
      </c>
      <c r="B5" s="11">
        <v>51</v>
      </c>
      <c r="C5" s="7">
        <v>286546</v>
      </c>
      <c r="D5" s="14">
        <f t="shared" ref="D5:D24" si="0">B5/(C5/1000)</f>
        <v>0.17798189470451517</v>
      </c>
      <c r="E5" s="6">
        <v>10</v>
      </c>
    </row>
    <row r="6" spans="1:5" x14ac:dyDescent="0.3">
      <c r="A6" s="6" t="s">
        <v>43</v>
      </c>
      <c r="B6" s="11">
        <v>35</v>
      </c>
      <c r="C6" s="7">
        <v>60971</v>
      </c>
      <c r="D6" s="14">
        <f t="shared" si="0"/>
        <v>0.57404339768086465</v>
      </c>
      <c r="E6" s="6">
        <v>4</v>
      </c>
    </row>
    <row r="7" spans="1:5" x14ac:dyDescent="0.3">
      <c r="A7" s="6" t="s">
        <v>44</v>
      </c>
      <c r="B7" s="11">
        <v>84</v>
      </c>
      <c r="C7" s="7">
        <v>284558</v>
      </c>
      <c r="D7" s="14">
        <f t="shared" si="0"/>
        <v>0.29519465275971857</v>
      </c>
      <c r="E7" s="6">
        <v>11</v>
      </c>
    </row>
    <row r="8" spans="1:5" x14ac:dyDescent="0.3">
      <c r="A8" s="6" t="s">
        <v>45</v>
      </c>
      <c r="B8" s="11">
        <v>55</v>
      </c>
      <c r="C8" s="7">
        <v>345074</v>
      </c>
      <c r="D8" s="14">
        <f t="shared" si="0"/>
        <v>0.159386102691017</v>
      </c>
      <c r="E8" s="6">
        <v>8</v>
      </c>
    </row>
    <row r="9" spans="1:5" x14ac:dyDescent="0.3">
      <c r="A9" s="6" t="s">
        <v>46</v>
      </c>
      <c r="B9" s="11">
        <v>35</v>
      </c>
      <c r="C9" s="7">
        <v>132839</v>
      </c>
      <c r="D9" s="14">
        <f t="shared" si="0"/>
        <v>0.2634768403857301</v>
      </c>
      <c r="E9" s="6">
        <v>5</v>
      </c>
    </row>
    <row r="10" spans="1:5" x14ac:dyDescent="0.3">
      <c r="A10" s="6" t="s">
        <v>47</v>
      </c>
      <c r="B10" s="11">
        <v>70</v>
      </c>
      <c r="C10" s="7">
        <v>370009</v>
      </c>
      <c r="D10" s="14">
        <f t="shared" si="0"/>
        <v>0.18918458740192806</v>
      </c>
      <c r="E10" s="6">
        <v>9</v>
      </c>
    </row>
    <row r="11" spans="1:5" x14ac:dyDescent="0.3">
      <c r="A11" s="6" t="s">
        <v>48</v>
      </c>
      <c r="B11" s="11">
        <v>83</v>
      </c>
      <c r="C11" s="7">
        <v>246352</v>
      </c>
      <c r="D11" s="14">
        <f t="shared" si="0"/>
        <v>0.3369162823926739</v>
      </c>
      <c r="E11" s="6">
        <v>10</v>
      </c>
    </row>
    <row r="12" spans="1:5" x14ac:dyDescent="0.3">
      <c r="A12" s="6" t="s">
        <v>49</v>
      </c>
      <c r="B12" s="11">
        <v>53</v>
      </c>
      <c r="C12" s="7">
        <v>203351</v>
      </c>
      <c r="D12" s="14">
        <f t="shared" si="0"/>
        <v>0.26063309253458306</v>
      </c>
      <c r="E12" s="6">
        <v>6</v>
      </c>
    </row>
    <row r="13" spans="1:5" x14ac:dyDescent="0.3">
      <c r="A13" s="6" t="s">
        <v>50</v>
      </c>
      <c r="B13" s="11">
        <v>68</v>
      </c>
      <c r="C13" s="7">
        <v>248620</v>
      </c>
      <c r="D13" s="14">
        <f t="shared" si="0"/>
        <v>0.27350977395221621</v>
      </c>
      <c r="E13" s="6">
        <v>10</v>
      </c>
    </row>
    <row r="14" spans="1:5" x14ac:dyDescent="0.3">
      <c r="A14" s="6" t="s">
        <v>51</v>
      </c>
      <c r="B14" s="11">
        <v>471</v>
      </c>
      <c r="C14" s="7">
        <v>1428626</v>
      </c>
      <c r="D14" s="14">
        <f t="shared" si="0"/>
        <v>0.32968740594109308</v>
      </c>
      <c r="E14" s="6">
        <v>58</v>
      </c>
    </row>
    <row r="15" spans="1:5" x14ac:dyDescent="0.3">
      <c r="A15" s="6" t="s">
        <v>52</v>
      </c>
      <c r="B15" s="11">
        <v>586</v>
      </c>
      <c r="C15" s="7">
        <v>2473307</v>
      </c>
      <c r="D15" s="14">
        <f t="shared" si="0"/>
        <v>0.23692974628705618</v>
      </c>
      <c r="E15" s="6">
        <v>73</v>
      </c>
    </row>
    <row r="16" spans="1:5" x14ac:dyDescent="0.3">
      <c r="A16" s="6" t="s">
        <v>53</v>
      </c>
      <c r="B16" s="11">
        <v>71</v>
      </c>
      <c r="C16" s="7">
        <v>301542</v>
      </c>
      <c r="D16" s="14">
        <f t="shared" si="0"/>
        <v>0.23545642066445141</v>
      </c>
      <c r="E16" s="6">
        <v>8</v>
      </c>
    </row>
    <row r="17" spans="1:5" x14ac:dyDescent="0.3">
      <c r="A17" s="6" t="s">
        <v>54</v>
      </c>
      <c r="B17" s="11">
        <v>90</v>
      </c>
      <c r="C17" s="7">
        <v>407912</v>
      </c>
      <c r="D17" s="14">
        <f t="shared" si="0"/>
        <v>0.22063582341289298</v>
      </c>
      <c r="E17" s="6">
        <v>13</v>
      </c>
    </row>
    <row r="18" spans="1:5" x14ac:dyDescent="0.3">
      <c r="A18" s="6" t="s">
        <v>55</v>
      </c>
      <c r="B18" s="11">
        <v>105</v>
      </c>
      <c r="C18" s="7">
        <v>283384</v>
      </c>
      <c r="D18" s="14">
        <f t="shared" si="0"/>
        <v>0.37052197724642177</v>
      </c>
      <c r="E18" s="6">
        <v>13</v>
      </c>
    </row>
    <row r="19" spans="1:5" x14ac:dyDescent="0.3">
      <c r="A19" s="6" t="s">
        <v>56</v>
      </c>
      <c r="B19" s="11">
        <v>52</v>
      </c>
      <c r="C19" s="7">
        <v>281138</v>
      </c>
      <c r="D19" s="14">
        <f t="shared" si="0"/>
        <v>0.18496254508462037</v>
      </c>
      <c r="E19" s="6">
        <v>8</v>
      </c>
    </row>
    <row r="20" spans="1:5" x14ac:dyDescent="0.3">
      <c r="A20" s="6" t="s">
        <v>57</v>
      </c>
      <c r="B20" s="11">
        <v>71</v>
      </c>
      <c r="C20" s="7">
        <v>241458</v>
      </c>
      <c r="D20" s="14">
        <f t="shared" si="0"/>
        <v>0.29404699782156729</v>
      </c>
      <c r="E20" s="6">
        <v>9</v>
      </c>
    </row>
    <row r="21" spans="1:5" x14ac:dyDescent="0.3">
      <c r="A21" s="6" t="s">
        <v>58</v>
      </c>
      <c r="B21" s="11">
        <v>62</v>
      </c>
      <c r="C21" s="7">
        <v>281158</v>
      </c>
      <c r="D21" s="14">
        <f t="shared" si="0"/>
        <v>0.22051657786724901</v>
      </c>
      <c r="E21" s="6">
        <v>6</v>
      </c>
    </row>
    <row r="22" spans="1:5" x14ac:dyDescent="0.3">
      <c r="A22" s="6" t="s">
        <v>59</v>
      </c>
      <c r="B22" s="11">
        <v>741</v>
      </c>
      <c r="C22" s="7">
        <v>1772821</v>
      </c>
      <c r="D22" s="14">
        <f t="shared" si="0"/>
        <v>0.41797790075817021</v>
      </c>
      <c r="E22" s="6">
        <v>76</v>
      </c>
    </row>
    <row r="23" spans="1:5" x14ac:dyDescent="0.3">
      <c r="A23" s="6" t="s">
        <v>60</v>
      </c>
      <c r="B23" s="11">
        <v>49</v>
      </c>
      <c r="C23" s="7">
        <v>308375</v>
      </c>
      <c r="D23" s="14">
        <f t="shared" si="0"/>
        <v>0.15889744629104174</v>
      </c>
      <c r="E23" s="6">
        <v>12</v>
      </c>
    </row>
    <row r="24" spans="1:5" x14ac:dyDescent="0.3">
      <c r="A24" s="6" t="s">
        <v>61</v>
      </c>
      <c r="B24" s="11">
        <v>123</v>
      </c>
      <c r="C24" s="7">
        <v>472446</v>
      </c>
      <c r="D24" s="14">
        <f t="shared" si="0"/>
        <v>0.26034721428480712</v>
      </c>
      <c r="E24" s="6">
        <v>14</v>
      </c>
    </row>
    <row r="25" spans="1:5" x14ac:dyDescent="0.3">
      <c r="A25" s="35" t="s">
        <v>1</v>
      </c>
      <c r="B25" s="2">
        <v>2964</v>
      </c>
      <c r="C25" s="2">
        <f>SUM(C4:C24)</f>
        <v>10587710</v>
      </c>
      <c r="D25" s="15">
        <f>B25/(C25/1000)</f>
        <v>0.27994722182606063</v>
      </c>
      <c r="E25" s="2">
        <v>367</v>
      </c>
    </row>
    <row r="26" spans="1:5" ht="11.65" x14ac:dyDescent="0.35">
      <c r="A26" s="3" t="s">
        <v>141</v>
      </c>
      <c r="B26" s="6"/>
      <c r="C26" s="6"/>
      <c r="D26" s="6"/>
      <c r="E26" s="6"/>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9902-164C-4F94-BF41-EF0053A1F2D7}">
  <dimension ref="A1:E51"/>
  <sheetViews>
    <sheetView showGridLines="0" zoomScaleNormal="100" workbookViewId="0">
      <selection activeCell="D50" sqref="D50"/>
    </sheetView>
  </sheetViews>
  <sheetFormatPr defaultRowHeight="10.15" x14ac:dyDescent="0.3"/>
  <sheetData>
    <row r="1" spans="1:5" ht="11.65" x14ac:dyDescent="0.3">
      <c r="A1" s="1" t="s">
        <v>129</v>
      </c>
    </row>
    <row r="2" spans="1:5" x14ac:dyDescent="0.3">
      <c r="E2" s="10"/>
    </row>
    <row r="3" spans="1:5" x14ac:dyDescent="0.3">
      <c r="A3" s="10"/>
    </row>
    <row r="4" spans="1:5" x14ac:dyDescent="0.3">
      <c r="A4" s="10"/>
    </row>
    <row r="44" spans="1:1" ht="11.65" x14ac:dyDescent="0.35">
      <c r="A44" s="3"/>
    </row>
    <row r="51" spans="1:1" ht="11.65" x14ac:dyDescent="0.35">
      <c r="A51" s="3" t="s">
        <v>142</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20</vt:i4>
      </vt:variant>
    </vt:vector>
  </HeadingPairs>
  <TitlesOfParts>
    <vt:vector size="20" baseType="lpstr">
      <vt:lpstr>Innehåll</vt:lpstr>
      <vt:lpstr>T1</vt:lpstr>
      <vt:lpstr>T2</vt:lpstr>
      <vt:lpstr>T3</vt:lpstr>
      <vt:lpstr>F1</vt:lpstr>
      <vt:lpstr>F2</vt:lpstr>
      <vt:lpstr>T4</vt:lpstr>
      <vt:lpstr>T5</vt:lpstr>
      <vt:lpstr>F3</vt:lpstr>
      <vt:lpstr>T6</vt:lpstr>
      <vt:lpstr>T7</vt:lpstr>
      <vt:lpstr>T8</vt:lpstr>
      <vt:lpstr>F4</vt:lpstr>
      <vt:lpstr>T9</vt:lpstr>
      <vt:lpstr>F5</vt:lpstr>
      <vt:lpstr>F6</vt:lpstr>
      <vt:lpstr>T10</vt:lpstr>
      <vt:lpstr>T11</vt:lpstr>
      <vt:lpstr>T12</vt:lpstr>
      <vt:lpstr>T13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Moa Olin</dc:creator>
  <cp:lastModifiedBy>Marja Janusson</cp:lastModifiedBy>
  <dcterms:created xsi:type="dcterms:W3CDTF">2020-06-25T12:12:02Z</dcterms:created>
  <dcterms:modified xsi:type="dcterms:W3CDTF">2025-10-07T06:07:20Z</dcterms:modified>
</cp:coreProperties>
</file>